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500" firstSheet="1" activeTab="2"/>
  </bookViews>
  <sheets>
    <sheet name="суми" sheetId="1" state="hidden" r:id="rId1"/>
    <sheet name="Приходи" sheetId="2" r:id="rId2"/>
    <sheet name="Разходи" sheetId="3" r:id="rId3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<sst xmlns="http://schemas.openxmlformats.org/spreadsheetml/2006/main" count="626" uniqueCount="323">
  <si>
    <t>Община:</t>
  </si>
  <si>
    <t>Име на параграф</t>
  </si>
  <si>
    <t>Код на параграф</t>
  </si>
  <si>
    <t>Уточнен годишен план</t>
  </si>
  <si>
    <t>Всичко:</t>
  </si>
  <si>
    <t/>
  </si>
  <si>
    <t>Местни Дейности</t>
  </si>
  <si>
    <t>I.Имуществени данъци и неданъчни приходи</t>
  </si>
  <si>
    <t xml:space="preserve">  1. Имуществени и др. данъци</t>
  </si>
  <si>
    <t>Данък върху доходите на физически лица</t>
  </si>
  <si>
    <t>0100</t>
  </si>
  <si>
    <t>патентен данък и данък върху таксиметров превоз на пътници</t>
  </si>
  <si>
    <t>0103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</si>
  <si>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</si>
  <si>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</si>
  <si>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</si>
  <si>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</si>
  <si>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</si>
  <si>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</si>
  <si>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</si>
  <si>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</si>
  <si>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</si>
  <si>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</si>
  <si>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Всичко -   1. Имуществени и др. данъци:</t>
  </si>
  <si>
    <t xml:space="preserve">  2. Неданъчни приходи</t>
  </si>
  <si>
    <t>Приходи и доходи от собственост</t>
  </si>
  <si>
    <t>2400</t>
  </si>
  <si>
    <t>вноски от приходи на държавни (общински) предприятия и институции</t>
  </si>
  <si>
    <t>2401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</si>
  <si>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</si>
  <si>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</si>
  <si>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</si>
  <si>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</si>
  <si>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наеми на земя</t>
  </si>
  <si>
    <t>2406</t>
  </si>
  <si>
    <t>Общински такси</t>
  </si>
  <si>
    <t>2700</t>
  </si>
  <si>
    <t>за ползване на детски кухни</t>
  </si>
  <si>
    <t>2702</t>
  </si>
  <si>
    <t>за ползване на домашен социален патронаж и други общински социални услуги</t>
  </si>
  <si>
    <t>2704</t>
  </si>
  <si>
    <t>за ползване на пазари, тържища, панаири, тротоари, улични платна и др.</t>
  </si>
  <si>
    <t>2705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</si>
  <si>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</si>
  <si>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</si>
  <si>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</si>
  <si>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</si>
  <si>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</si>
  <si>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</si>
  <si>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</si>
  <si>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</si>
  <si>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</si>
  <si>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</si>
  <si>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</si>
  <si>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</si>
  <si>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</si>
  <si>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</si>
  <si>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</si>
  <si>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</si>
  <si>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</si>
  <si>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</si>
  <si>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Други приходи</t>
  </si>
  <si>
    <t>3600</t>
  </si>
  <si>
    <t xml:space="preserve">коректив за касови постъпления (-/+) </t>
  </si>
  <si>
    <t>3618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</si>
  <si>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</si>
  <si>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</si>
  <si>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</si>
  <si>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</si>
  <si>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ДДС (-)</t>
  </si>
  <si>
    <t>3701</t>
  </si>
  <si>
    <t>внесен данък върху приходите от стопанска дейност на бюджетните предприятия (-)</t>
  </si>
  <si>
    <t>3702</t>
  </si>
  <si>
    <t>Постъпления от продажба на нефинансови активи</t>
  </si>
  <si>
    <t>4000</t>
  </si>
  <si>
    <t>постъпления от продажба на сгради</t>
  </si>
  <si>
    <t>4022</t>
  </si>
  <si>
    <t>постъпления от продажба на земя</t>
  </si>
  <si>
    <t>4040</t>
  </si>
  <si>
    <t>Приходи от концесии</t>
  </si>
  <si>
    <t>4100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</si>
  <si>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</si>
  <si>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</si>
  <si>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</si>
  <si>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</si>
  <si>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</si>
  <si>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</si>
  <si>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</si>
  <si>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бюджета на бюджетната организация и ЦБ (нето)</t>
  </si>
  <si>
    <t>3100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</si>
  <si>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</si>
  <si>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</si>
  <si>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</si>
  <si>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</si>
  <si>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</si>
  <si>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</si>
  <si>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</si>
  <si>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</si>
  <si>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</si>
  <si>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</si>
  <si>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вътрешни трансфери в системата на първостепенния разпоредител (+/-)</t>
  </si>
  <si>
    <t>6109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</si>
  <si>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</si>
  <si>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</si>
  <si>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</si>
  <si>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</si>
  <si>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- III. Трансфери:</t>
  </si>
  <si>
    <t>IV. 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</si>
  <si>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</si>
  <si>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</si>
  <si>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- IV. Временни безлихвени заеми:</t>
  </si>
  <si>
    <t>V. Операции с финансови активи и пасиви</t>
  </si>
  <si>
    <t>Друго финансиране - нето(+/-)</t>
  </si>
  <si>
    <t>9300</t>
  </si>
  <si>
    <t>друго финансиране - операции с пасиви (+/-)</t>
  </si>
  <si>
    <t>9339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</si>
  <si>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</si>
  <si>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</si>
  <si>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</si>
  <si>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</si>
  <si>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наличност в левове по сметки в края на периода (-)</t>
  </si>
  <si>
    <t>9507</t>
  </si>
  <si>
    <t>Всичко - V. Операции с финансови активи и пасиви: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</si>
  <si>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</si>
  <si>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</si>
  <si>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</si>
  <si>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</si>
  <si>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</si>
  <si>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</si>
  <si>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</si>
  <si>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</si>
  <si>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</si>
  <si>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</si>
  <si>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</si>
  <si>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 персонала по извънтрудови правоотношения</t>
  </si>
  <si>
    <t>0202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</si>
  <si>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</si>
  <si>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</si>
  <si>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</si>
  <si>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</si>
  <si>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</si>
  <si>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</si>
  <si>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</si>
  <si>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</si>
  <si>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</si>
  <si>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</si>
  <si>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</si>
  <si>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</si>
  <si>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</si>
  <si>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</si>
  <si>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</si>
  <si>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</si>
  <si>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</si>
  <si>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</si>
  <si>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</si>
  <si>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</si>
  <si>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краткосрочни командировки в чужбина</t>
  </si>
  <si>
    <t>1052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</si>
  <si>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</si>
  <si>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</si>
  <si>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</si>
  <si>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</si>
  <si>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</si>
  <si>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</si>
  <si>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</si>
  <si>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</si>
  <si>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</si>
  <si>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</si>
  <si>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Текущи трансфери, обезщетения и помощи за домакинствата</t>
  </si>
  <si>
    <t>4200</t>
  </si>
  <si>
    <t>обезщетения и помощи по решение на общинския съвет</t>
  </si>
  <si>
    <t>4214</t>
  </si>
  <si>
    <t>Всичко - Разходи:</t>
  </si>
  <si>
    <t>Субсидии</t>
  </si>
  <si>
    <t>Разходи за членски внос и участие в нетърговски организации и дейности</t>
  </si>
  <si>
    <t>4600</t>
  </si>
  <si>
    <t>Всичко - Субсидии: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</si>
  <si>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</si>
  <si>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</si>
  <si>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</si>
  <si>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</si>
  <si>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</si>
  <si>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</si>
  <si>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</si>
  <si>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придобиване на други ДМА</t>
  </si>
  <si>
    <t>5219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</si>
  <si>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</si>
  <si>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</si>
  <si>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</si>
  <si>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</si>
  <si>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Капиталови разходи:</t>
  </si>
  <si>
    <t>Всичко - 122 Общинска администрация:</t>
  </si>
  <si>
    <t xml:space="preserve">123 Общински съвети </t>
  </si>
  <si>
    <t>други плащания и възнаграждения</t>
  </si>
  <si>
    <t>0209</t>
  </si>
  <si>
    <t>Всичко - 123 Общински съвети :</t>
  </si>
  <si>
    <t>Всичко - Група А) Изпълнителни и законодателни органи:</t>
  </si>
  <si>
    <t>Всичко - I. Функция Общи държавни служби:</t>
  </si>
  <si>
    <t>IV. Функция Здравеопазване</t>
  </si>
  <si>
    <t>469 Други дейности по здравеопазването</t>
  </si>
  <si>
    <t>медикаменти</t>
  </si>
  <si>
    <t>1012</t>
  </si>
  <si>
    <t>Всичко - 469 Други дейности по здравеопазването:</t>
  </si>
  <si>
    <t>Всичко - 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</si>
  <si>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</si>
  <si>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</si>
  <si>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</si>
  <si>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525 Клубове на пенсионера, инвалида и др.</t>
  </si>
  <si>
    <t>Всичко - 525 Клубове на пенсионера, инвалида и др.:</t>
  </si>
  <si>
    <t>532 Програми за временна заетост</t>
  </si>
  <si>
    <t>Всичко - 532 Програми за временна заетост: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</si>
  <si>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</si>
  <si>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</si>
  <si>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</si>
  <si>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</si>
  <si>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</si>
  <si>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текущ ремонт</t>
  </si>
  <si>
    <t>1030</t>
  </si>
  <si>
    <t>Всичко - 604 Осветление на улици и площади:</t>
  </si>
  <si>
    <t>606 Изграждане, ремонт и поддържане на уличната мрежа</t>
  </si>
  <si>
    <t>изграждане на инфраструктурни обекти</t>
  </si>
  <si>
    <t>5206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</si>
  <si>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</si>
  <si>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</si>
  <si>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</si>
  <si>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</si>
  <si>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</si>
  <si>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623 Чистота</t>
  </si>
  <si>
    <t>придобиване на транспортни средства</t>
  </si>
  <si>
    <t>5204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</si>
  <si>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</si>
  <si>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</si>
  <si>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</si>
  <si>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</si>
  <si>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</si>
  <si>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</si>
  <si>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</si>
  <si>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</si>
  <si>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Субсидии и други текущи трансфери за юридически лица с нестопанска цел</t>
  </si>
  <si>
    <t>Придобиване на земя</t>
  </si>
  <si>
    <t>5400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</si>
  <si>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</si>
  <si>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</si>
  <si>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</si>
  <si>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745 Обредни домове и зали</t>
  </si>
  <si>
    <t>Всичко - 745 Обредни домове и зали: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</si>
  <si>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</si>
  <si>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</si>
  <si>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</si>
  <si>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</si>
  <si>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</si>
  <si>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</si>
  <si>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</si>
  <si>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</si>
  <si>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</si>
  <si>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Група В) Транспорт и съобщения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</si>
  <si>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</si>
  <si>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</si>
  <si>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</si>
  <si>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</si>
  <si>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Всичко - Група В) Транспорт и съобщения:</t>
  </si>
  <si>
    <t>Група Д) Туризъм</t>
  </si>
  <si>
    <t>865 Други дейности по туризма</t>
  </si>
  <si>
    <t>Всичко - 865 Други дейности по туризма:</t>
  </si>
  <si>
    <t>Всичко - Група Д) Туризъм: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</si>
  <si>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</si>
  <si>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</si>
  <si>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</si>
  <si>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</si>
  <si>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</si>
  <si>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</si>
  <si>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</si>
  <si>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</si>
  <si>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</si>
  <si>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</si>
  <si>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</si>
  <si>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</si>
  <si>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</si>
  <si>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</si>
  <si>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</si>
  <si>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приходи от лихви по текущи банкови сметки</t>
  </si>
  <si>
    <t>Заеми от банки и други лица в страната - нето (+/-)</t>
  </si>
  <si>
    <t>8300</t>
  </si>
  <si>
    <t>получени краткосрочни заеми от банки в страната (+)</t>
  </si>
  <si>
    <t>8311</t>
  </si>
  <si>
    <t>погашения по краткосрочни заеми от банки в страната (-)</t>
  </si>
  <si>
    <t>8321</t>
  </si>
  <si>
    <t>погашения по краткосрочни заеми от други лица в страната (-)</t>
  </si>
  <si>
    <t>8381</t>
  </si>
  <si>
    <t>изплатени суми от СБКО, за облекло и други</t>
  </si>
  <si>
    <t>0205</t>
  </si>
  <si>
    <t>придобиване на компютри и хардуер</t>
  </si>
  <si>
    <t>5201</t>
  </si>
  <si>
    <t>II. Функция Отбрана и сигурност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</si>
  <si>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</si>
  <si>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</si>
  <si>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Всичко - 282 Отбранително-мобилизационна подготовка, поддържане на запаси и мощности: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</si>
  <si>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</si>
  <si>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</si>
  <si>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придобиване на стопански инвентар</t>
  </si>
  <si>
    <t>придобиване на друго оборудване, машини и с</t>
  </si>
  <si>
    <t xml:space="preserve">Основен ремонт на ДМА   </t>
  </si>
  <si>
    <t>Придобиване на други ДМА</t>
  </si>
  <si>
    <t>Придобиване на ДМА</t>
  </si>
  <si>
    <t>Изграждане на инфраструктурни обекти</t>
  </si>
  <si>
    <t xml:space="preserve">    Капиталови разходи          </t>
  </si>
  <si>
    <t>Основен ремонт</t>
  </si>
  <si>
    <t>Придобиване на друга оборудване, машини и съоръжения</t>
  </si>
  <si>
    <t xml:space="preserve">                                  524 Социален патронаж</t>
  </si>
  <si>
    <t>431 Детски ясли</t>
  </si>
  <si>
    <t>III. Функция образование</t>
  </si>
  <si>
    <t>311 Детски градини</t>
  </si>
  <si>
    <t>За ОП Чисто Дряново</t>
  </si>
  <si>
    <t>Дофинансирана дейност</t>
  </si>
  <si>
    <t>МД + ДФ Всичко</t>
  </si>
  <si>
    <t>Представителни разходи</t>
  </si>
  <si>
    <t>ОБЩИНА ДРЯНОВО</t>
  </si>
  <si>
    <t xml:space="preserve"> Бланка стойностни показатели: Приход Приложение №8</t>
  </si>
  <si>
    <t xml:space="preserve"> Бланка стойностни показатели: Разход Приложение №8</t>
  </si>
  <si>
    <t>Директор на Дирекция МДТБФ:                                                          Кмет:</t>
  </si>
  <si>
    <t xml:space="preserve">                                                                         /К. Димитров/                                            /Т. Панчев/         </t>
  </si>
  <si>
    <t xml:space="preserve">                                                                            /К. Димитров/                                               /Т. Панчев/         </t>
  </si>
  <si>
    <t>Местни дейности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</si>
</sst>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indent="15"/>
    </xf>
    <xf numFmtId="0" fontId="2" fillId="0" borderId="0" xfId="0" applyFont="1" applyFill="1" applyBorder="1" applyAlignment="1">
      <alignment horizontal="right" vertical="center" indent="15"/>
    </xf>
    <xf numFmtId="0" fontId="2" fillId="0" borderId="0" xfId="0" applyFont="1" applyFill="1" applyBorder="1" applyAlignment="1">
      <alignment horizontal="right" vertical="center" indent="15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5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3.7109375" style="0" customWidth="1"/>
  </cols>
  <sheetData>
    <row r="1" spans="1:11" ht="16.5" customHeight="1">
      <c r="A1" s="1"/>
      <c r="B1" s="2">
        <f>SUM(B2:B53)</f>
        <v>0</v>
      </c>
      <c r="C1" s="2">
        <f>SUM(C2:C53)</f>
        <v>4936306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>
        <v>0</v>
      </c>
      <c r="C2" s="4">
        <v>9596</v>
      </c>
      <c r="D2" s="5"/>
      <c r="E2" s="5"/>
      <c r="F2" s="5"/>
      <c r="G2" s="6"/>
      <c r="J2" s="6"/>
      <c r="K2" s="7"/>
    </row>
    <row r="3" spans="1:11" ht="16.5" customHeight="1">
      <c r="A3" s="3"/>
      <c r="B3" s="4">
        <v>0</v>
      </c>
      <c r="C3" s="4">
        <v>0</v>
      </c>
      <c r="D3" s="5"/>
      <c r="E3" s="5"/>
      <c r="F3" s="5"/>
      <c r="G3" s="6"/>
      <c r="J3" s="6"/>
      <c r="K3" s="7"/>
    </row>
    <row r="4" spans="1:11" ht="16.5" customHeight="1">
      <c r="A4" s="3"/>
      <c r="B4" s="4">
        <v>0</v>
      </c>
      <c r="C4" s="4">
        <v>889006</v>
      </c>
      <c r="D4" s="5"/>
      <c r="E4" s="5"/>
      <c r="F4" s="5"/>
      <c r="G4" s="6"/>
      <c r="J4" s="6"/>
      <c r="K4" s="7"/>
    </row>
    <row r="5" spans="1:11" ht="16.5" customHeight="1">
      <c r="A5" s="3"/>
      <c r="B5" s="4">
        <v>0</v>
      </c>
      <c r="C5" s="4">
        <v>0</v>
      </c>
      <c r="D5" s="5"/>
      <c r="E5" s="5"/>
      <c r="F5" s="5"/>
      <c r="G5" s="6"/>
      <c r="J5" s="6"/>
      <c r="K5" s="7"/>
    </row>
    <row r="6" spans="1:10" ht="16.5" customHeight="1">
      <c r="A6" s="3"/>
      <c r="B6" s="4">
        <v>0</v>
      </c>
      <c r="C6" s="4">
        <v>0</v>
      </c>
      <c r="D6" s="5"/>
      <c r="E6" s="5"/>
      <c r="F6" s="5"/>
      <c r="G6" s="6"/>
      <c r="J6" s="6"/>
    </row>
    <row r="7" spans="1:10" ht="16.5" customHeight="1">
      <c r="A7" s="3"/>
      <c r="B7" s="4">
        <v>0</v>
      </c>
      <c r="C7" s="4">
        <v>0</v>
      </c>
      <c r="D7" s="5"/>
      <c r="E7" s="5"/>
      <c r="F7" s="5"/>
      <c r="G7" s="6"/>
      <c r="J7" s="6"/>
    </row>
    <row r="8" spans="1:10" ht="16.5" customHeight="1">
      <c r="A8" s="3"/>
      <c r="B8" s="4">
        <v>0</v>
      </c>
      <c r="C8" s="4">
        <v>0</v>
      </c>
      <c r="D8" s="5"/>
      <c r="E8" s="5"/>
      <c r="F8" s="5"/>
      <c r="G8" s="6"/>
      <c r="J8" s="6"/>
    </row>
    <row r="9" spans="1:10" ht="16.5" customHeight="1">
      <c r="A9" s="3"/>
      <c r="B9" s="4">
        <v>0</v>
      </c>
      <c r="C9" s="4">
        <v>114844</v>
      </c>
      <c r="D9" s="5"/>
      <c r="E9" s="5"/>
      <c r="F9" s="5"/>
      <c r="G9" s="6"/>
      <c r="J9" s="6"/>
    </row>
    <row r="10" spans="1:10" ht="16.5" customHeight="1">
      <c r="A10" s="3"/>
      <c r="B10" s="4">
        <v>0</v>
      </c>
      <c r="C10" s="4">
        <v>0</v>
      </c>
      <c r="D10" s="5"/>
      <c r="E10" s="5"/>
      <c r="F10" s="5"/>
      <c r="G10" s="6"/>
      <c r="J10" s="6"/>
    </row>
    <row r="11" spans="1:10" ht="16.5" customHeight="1">
      <c r="A11" s="3"/>
      <c r="B11" s="4">
        <v>0</v>
      </c>
      <c r="C11" s="4">
        <v>0</v>
      </c>
      <c r="D11" s="5"/>
      <c r="E11" s="5"/>
      <c r="F11" s="5"/>
      <c r="G11" s="6"/>
      <c r="J11" s="6"/>
    </row>
    <row r="12" spans="1:10" ht="16.5" customHeight="1">
      <c r="A12" s="3"/>
      <c r="B12" s="4">
        <v>0</v>
      </c>
      <c r="C12" s="4">
        <v>0</v>
      </c>
      <c r="D12" s="5"/>
      <c r="E12" s="5"/>
      <c r="F12" s="5"/>
      <c r="G12" s="6"/>
      <c r="J12" s="6"/>
    </row>
    <row r="13" spans="1:10" ht="16.5" customHeight="1">
      <c r="A13" s="3"/>
      <c r="B13" s="4">
        <v>0</v>
      </c>
      <c r="C13" s="4">
        <v>0</v>
      </c>
      <c r="D13" s="5"/>
      <c r="E13" s="5"/>
      <c r="F13" s="5"/>
      <c r="G13" s="6"/>
      <c r="J13" s="6"/>
    </row>
    <row r="14" spans="1:10" ht="16.5" customHeight="1">
      <c r="A14" s="3"/>
      <c r="B14" s="4">
        <v>0</v>
      </c>
      <c r="C14" s="4">
        <v>640050</v>
      </c>
      <c r="D14" s="5"/>
      <c r="E14" s="5"/>
      <c r="F14" s="5"/>
      <c r="G14" s="6"/>
      <c r="J14" s="6"/>
    </row>
    <row r="15" spans="1:10" ht="16.5" customHeight="1">
      <c r="A15" s="3"/>
      <c r="B15" s="4">
        <v>0</v>
      </c>
      <c r="C15" s="4">
        <v>0</v>
      </c>
      <c r="D15" s="5"/>
      <c r="E15" s="5"/>
      <c r="F15" s="5"/>
      <c r="G15" s="6"/>
      <c r="J15" s="6"/>
    </row>
    <row r="16" spans="1:10" ht="16.5" customHeight="1">
      <c r="A16" s="3"/>
      <c r="B16" s="4">
        <v>0</v>
      </c>
      <c r="C16" s="4">
        <v>0</v>
      </c>
      <c r="D16" s="5"/>
      <c r="E16" s="5"/>
      <c r="F16" s="5"/>
      <c r="G16" s="6"/>
      <c r="J16" s="6"/>
    </row>
    <row r="17" spans="1:10" ht="16.5" customHeight="1">
      <c r="A17" s="3"/>
      <c r="B17" s="4">
        <v>0</v>
      </c>
      <c r="C17" s="4">
        <v>0</v>
      </c>
      <c r="D17" s="5"/>
      <c r="E17" s="5"/>
      <c r="F17" s="5"/>
      <c r="G17" s="6"/>
      <c r="J17" s="6"/>
    </row>
    <row r="18" spans="1:10" ht="16.5" customHeight="1">
      <c r="A18" s="3"/>
      <c r="B18" s="4">
        <v>0</v>
      </c>
      <c r="C18" s="4">
        <v>0</v>
      </c>
      <c r="D18" s="5"/>
      <c r="E18" s="5"/>
      <c r="F18" s="5"/>
      <c r="G18" s="6"/>
      <c r="J18" s="6"/>
    </row>
    <row r="19" spans="1:10" ht="16.5" customHeight="1">
      <c r="A19" s="3"/>
      <c r="B19" s="4">
        <v>0</v>
      </c>
      <c r="C19" s="4">
        <v>0</v>
      </c>
      <c r="D19" s="5"/>
      <c r="E19" s="5"/>
      <c r="F19" s="5"/>
      <c r="G19" s="6"/>
      <c r="J19" s="6"/>
    </row>
    <row r="20" spans="1:10" ht="16.5" customHeight="1">
      <c r="A20" s="3"/>
      <c r="B20" s="4">
        <v>0</v>
      </c>
      <c r="C20" s="4">
        <v>0</v>
      </c>
      <c r="D20" s="5"/>
      <c r="E20" s="5"/>
      <c r="F20" s="5"/>
      <c r="G20" s="6"/>
      <c r="J20" s="6"/>
    </row>
    <row r="21" spans="1:10" ht="16.5" customHeight="1">
      <c r="A21" s="3"/>
      <c r="B21" s="4">
        <v>0</v>
      </c>
      <c r="C21" s="4">
        <v>0</v>
      </c>
      <c r="D21" s="5"/>
      <c r="E21" s="5"/>
      <c r="F21" s="5"/>
      <c r="G21" s="6"/>
      <c r="J21" s="6"/>
    </row>
    <row r="22" spans="1:10" ht="16.5" customHeight="1">
      <c r="A22" s="3"/>
      <c r="B22" s="4">
        <v>0</v>
      </c>
      <c r="C22" s="4">
        <v>0</v>
      </c>
      <c r="D22" s="5"/>
      <c r="E22" s="5"/>
      <c r="F22" s="5"/>
      <c r="G22" s="6"/>
      <c r="J22" s="6"/>
    </row>
    <row r="23" spans="1:10" ht="16.5" customHeight="1">
      <c r="A23" s="3"/>
      <c r="B23" s="4">
        <v>0</v>
      </c>
      <c r="C23" s="4">
        <v>0</v>
      </c>
      <c r="D23" s="5"/>
      <c r="E23" s="5"/>
      <c r="F23" s="5"/>
      <c r="G23" s="6"/>
      <c r="J23" s="6"/>
    </row>
    <row r="24" spans="1:10" ht="16.5" customHeight="1">
      <c r="A24" s="3"/>
      <c r="B24" s="4">
        <v>0</v>
      </c>
      <c r="C24" s="4">
        <v>37723</v>
      </c>
      <c r="D24" s="5"/>
      <c r="E24" s="5"/>
      <c r="F24" s="5"/>
      <c r="G24" s="6"/>
      <c r="J24" s="6"/>
    </row>
    <row r="25" spans="1:10" ht="16.5" customHeight="1">
      <c r="A25" s="3"/>
      <c r="B25" s="4">
        <v>0</v>
      </c>
      <c r="C25" s="4">
        <v>0</v>
      </c>
      <c r="D25" s="5"/>
      <c r="E25" s="5"/>
      <c r="F25" s="5"/>
      <c r="G25" s="6"/>
      <c r="J25" s="6"/>
    </row>
    <row r="26" spans="1:10" ht="16.5" customHeight="1">
      <c r="A26" s="3"/>
      <c r="B26" s="4">
        <v>0</v>
      </c>
      <c r="C26" s="4">
        <v>0</v>
      </c>
      <c r="D26" s="5"/>
      <c r="E26" s="5"/>
      <c r="F26" s="5"/>
      <c r="G26" s="6"/>
      <c r="J26" s="6"/>
    </row>
    <row r="27" spans="1:10" ht="16.5" customHeight="1">
      <c r="A27" s="3"/>
      <c r="B27" s="4">
        <v>0</v>
      </c>
      <c r="C27" s="4">
        <v>2706</v>
      </c>
      <c r="D27" s="5"/>
      <c r="E27" s="5"/>
      <c r="F27" s="5"/>
      <c r="G27" s="6"/>
      <c r="J27" s="6"/>
    </row>
    <row r="28" spans="1:10" ht="16.5" customHeight="1">
      <c r="A28" s="3"/>
      <c r="B28" s="4">
        <v>0</v>
      </c>
      <c r="C28" s="4">
        <v>0</v>
      </c>
      <c r="D28" s="5"/>
      <c r="E28" s="5"/>
      <c r="F28" s="5"/>
      <c r="G28" s="6"/>
      <c r="J28" s="6"/>
    </row>
    <row r="29" spans="1:10" ht="16.5" customHeight="1">
      <c r="A29" s="3"/>
      <c r="B29" s="4">
        <v>0</v>
      </c>
      <c r="C29" s="4">
        <v>0</v>
      </c>
      <c r="D29" s="5"/>
      <c r="E29" s="5"/>
      <c r="F29" s="5"/>
      <c r="G29" s="6"/>
      <c r="J29" s="6"/>
    </row>
    <row r="30" spans="1:10" ht="16.5" customHeight="1">
      <c r="A30" s="3"/>
      <c r="B30" s="4">
        <v>0</v>
      </c>
      <c r="C30" s="4">
        <v>-29128</v>
      </c>
      <c r="D30" s="5"/>
      <c r="E30" s="5"/>
      <c r="F30" s="5"/>
      <c r="G30" s="6"/>
      <c r="J30" s="6"/>
    </row>
    <row r="31" spans="1:10" ht="16.5" customHeight="1">
      <c r="A31" s="3"/>
      <c r="B31" s="4">
        <v>0</v>
      </c>
      <c r="C31" s="4">
        <v>0</v>
      </c>
      <c r="D31" s="5"/>
      <c r="E31" s="5"/>
      <c r="F31" s="5"/>
      <c r="G31" s="6"/>
      <c r="J31" s="6"/>
    </row>
    <row r="32" spans="1:10" ht="16.5" customHeight="1">
      <c r="A32" s="3"/>
      <c r="B32" s="4">
        <v>0</v>
      </c>
      <c r="C32" s="4">
        <v>0</v>
      </c>
      <c r="D32" s="5"/>
      <c r="E32" s="5"/>
      <c r="F32" s="5"/>
      <c r="G32" s="6"/>
      <c r="J32" s="6"/>
    </row>
    <row r="33" spans="1:10" ht="16.5" customHeight="1">
      <c r="A33" s="3"/>
      <c r="B33" s="4">
        <v>0</v>
      </c>
      <c r="C33" s="4">
        <v>33084</v>
      </c>
      <c r="D33" s="5"/>
      <c r="E33" s="5"/>
      <c r="F33" s="5"/>
      <c r="G33" s="6"/>
      <c r="J33" s="6"/>
    </row>
    <row r="34" spans="1:10" ht="16.5" customHeight="1">
      <c r="A34" s="3"/>
      <c r="B34" s="4">
        <v>0</v>
      </c>
      <c r="C34" s="4">
        <v>0</v>
      </c>
      <c r="D34" s="5"/>
      <c r="E34" s="5"/>
      <c r="F34" s="5"/>
      <c r="G34" s="6"/>
      <c r="J34" s="6"/>
    </row>
    <row r="35" spans="1:10" ht="16.5" customHeight="1">
      <c r="A35" s="3"/>
      <c r="B35" s="4">
        <v>0</v>
      </c>
      <c r="C35" s="4">
        <v>0</v>
      </c>
      <c r="D35" s="5"/>
      <c r="E35" s="5"/>
      <c r="F35" s="5"/>
      <c r="G35" s="6"/>
      <c r="J35" s="6"/>
    </row>
    <row r="36" spans="1:10" ht="16.5" customHeight="1">
      <c r="A36" s="3"/>
      <c r="B36" s="4">
        <v>0</v>
      </c>
      <c r="C36" s="4">
        <v>2676</v>
      </c>
      <c r="D36" s="5"/>
      <c r="E36" s="5"/>
      <c r="F36" s="5"/>
      <c r="G36" s="6"/>
      <c r="J36" s="6"/>
    </row>
    <row r="37" spans="1:10" ht="16.5" customHeight="1">
      <c r="A37" s="3"/>
      <c r="B37" s="4">
        <v>0</v>
      </c>
      <c r="C37" s="4">
        <v>480</v>
      </c>
      <c r="D37" s="5"/>
      <c r="E37" s="5"/>
      <c r="F37" s="5"/>
      <c r="G37" s="6"/>
      <c r="J37" s="6"/>
    </row>
    <row r="38" spans="1:10" ht="16.5" customHeight="1">
      <c r="A38" s="3"/>
      <c r="B38" s="4">
        <v>0</v>
      </c>
      <c r="C38" s="4">
        <v>0</v>
      </c>
      <c r="D38" s="5"/>
      <c r="E38" s="5"/>
      <c r="F38" s="5"/>
      <c r="G38" s="6"/>
      <c r="J38" s="6"/>
    </row>
    <row r="39" spans="1:10" ht="16.5" customHeight="1">
      <c r="A39" s="3"/>
      <c r="B39" s="4">
        <v>0</v>
      </c>
      <c r="C39" s="4">
        <v>1078633</v>
      </c>
      <c r="D39" s="5"/>
      <c r="E39" s="5"/>
      <c r="F39" s="5"/>
      <c r="G39" s="6"/>
      <c r="J39" s="6"/>
    </row>
    <row r="40" spans="1:10" ht="16.5" customHeight="1">
      <c r="A40" s="3"/>
      <c r="B40" s="4">
        <v>0</v>
      </c>
      <c r="C40" s="4">
        <v>0</v>
      </c>
      <c r="D40" s="5"/>
      <c r="E40" s="5"/>
      <c r="F40" s="5"/>
      <c r="G40" s="6"/>
      <c r="J40" s="6"/>
    </row>
    <row r="41" spans="1:10" ht="16.5" customHeight="1">
      <c r="A41" s="3"/>
      <c r="B41" s="4">
        <v>0</v>
      </c>
      <c r="C41" s="4">
        <v>0</v>
      </c>
      <c r="D41" s="5"/>
      <c r="E41" s="5"/>
      <c r="F41" s="5"/>
      <c r="G41" s="6"/>
      <c r="J41" s="6"/>
    </row>
    <row r="42" spans="1:10" ht="16.5" customHeight="1">
      <c r="A42" s="3"/>
      <c r="B42" s="4">
        <v>0</v>
      </c>
      <c r="C42" s="4">
        <v>-432325</v>
      </c>
      <c r="D42" s="5"/>
      <c r="E42" s="5"/>
      <c r="F42" s="5"/>
      <c r="G42" s="6"/>
      <c r="J42" s="6"/>
    </row>
    <row r="43" spans="1:10" ht="16.5" customHeight="1">
      <c r="A43" s="3"/>
      <c r="B43" s="4">
        <v>0</v>
      </c>
      <c r="C43" s="4">
        <v>0</v>
      </c>
      <c r="D43" s="5"/>
      <c r="E43" s="5"/>
      <c r="F43" s="5"/>
      <c r="G43" s="6"/>
      <c r="J43" s="6"/>
    </row>
    <row r="44" spans="1:10" ht="16.5" customHeight="1">
      <c r="A44" s="3"/>
      <c r="B44" s="4">
        <v>0</v>
      </c>
      <c r="C44" s="4">
        <v>0</v>
      </c>
      <c r="D44" s="5"/>
      <c r="E44" s="5"/>
      <c r="F44" s="5"/>
      <c r="G44" s="6"/>
      <c r="J44" s="6"/>
    </row>
    <row r="45" spans="1:10" ht="16.5" customHeight="1">
      <c r="A45" s="3"/>
      <c r="B45" s="4">
        <v>0</v>
      </c>
      <c r="C45" s="4">
        <v>0</v>
      </c>
      <c r="D45" s="5"/>
      <c r="E45" s="5"/>
      <c r="F45" s="5"/>
      <c r="G45" s="6"/>
      <c r="J45" s="6"/>
    </row>
    <row r="46" spans="1:10" ht="16.5" customHeight="1">
      <c r="A46" s="3"/>
      <c r="B46" s="4">
        <v>0</v>
      </c>
      <c r="C46" s="4">
        <v>29932</v>
      </c>
      <c r="D46" s="5"/>
      <c r="E46" s="5"/>
      <c r="F46" s="5"/>
      <c r="G46" s="6"/>
      <c r="J46" s="6"/>
    </row>
    <row r="47" spans="1:10" ht="16.5" customHeight="1">
      <c r="A47" s="3"/>
      <c r="B47" s="4">
        <v>0</v>
      </c>
      <c r="C47" s="4">
        <v>0</v>
      </c>
      <c r="D47" s="5"/>
      <c r="E47" s="5"/>
      <c r="F47" s="5"/>
      <c r="G47" s="6"/>
      <c r="J47" s="6"/>
    </row>
    <row r="48" spans="1:10" ht="16.5" customHeight="1">
      <c r="A48" s="3"/>
      <c r="B48" s="4">
        <v>0</v>
      </c>
      <c r="C48" s="4">
        <v>741376</v>
      </c>
      <c r="D48" s="5"/>
      <c r="E48" s="5"/>
      <c r="F48" s="5"/>
      <c r="G48" s="6"/>
      <c r="J48" s="6"/>
    </row>
    <row r="49" spans="1:10" ht="16.5" customHeight="1">
      <c r="A49" s="3"/>
      <c r="B49" s="4">
        <v>0</v>
      </c>
      <c r="C49" s="4">
        <v>346800</v>
      </c>
      <c r="D49" s="5"/>
      <c r="E49" s="5"/>
      <c r="F49" s="5"/>
      <c r="G49" s="6"/>
      <c r="J49" s="6"/>
    </row>
    <row r="50" spans="1:10" ht="16.5" customHeight="1">
      <c r="A50" s="3"/>
      <c r="B50" s="4">
        <v>0</v>
      </c>
      <c r="C50" s="4">
        <v>0</v>
      </c>
      <c r="D50" s="5"/>
      <c r="E50" s="5"/>
      <c r="F50" s="5"/>
      <c r="G50" s="6"/>
      <c r="J50" s="6"/>
    </row>
    <row r="51" spans="1:10" ht="16.5" customHeight="1">
      <c r="A51" s="3"/>
      <c r="B51" s="4">
        <v>0</v>
      </c>
      <c r="C51" s="4">
        <v>1470853</v>
      </c>
      <c r="D51" s="5"/>
      <c r="E51" s="5"/>
      <c r="F51" s="5"/>
      <c r="G51" s="6"/>
      <c r="J51" s="6"/>
    </row>
    <row r="52" spans="1:10" ht="16.5" customHeight="1">
      <c r="A52" s="3"/>
      <c r="B52" s="4">
        <v>0</v>
      </c>
      <c r="C52" s="4">
        <v>0</v>
      </c>
      <c r="D52" s="5"/>
      <c r="E52" s="5"/>
      <c r="F52" s="5"/>
      <c r="G52" s="6"/>
      <c r="J52" s="6"/>
    </row>
    <row r="53" spans="1:10" ht="16.5" customHeight="1">
      <c r="A53" s="3"/>
      <c r="B53" s="4">
        <v>0</v>
      </c>
      <c r="C53" s="4">
        <v>0</v>
      </c>
      <c r="D53" s="5"/>
      <c r="E53" s="5"/>
      <c r="F53" s="5"/>
      <c r="G53" s="6"/>
      <c r="J53" s="6"/>
    </row>
    <row r="54" spans="1:10" ht="16.5" customHeight="1">
      <c r="A54" s="3"/>
      <c r="B54" s="4"/>
      <c r="C54" s="4"/>
      <c r="D54" s="8"/>
      <c r="E54" s="8"/>
      <c r="F54" s="8"/>
      <c r="G54" s="6"/>
      <c r="J54" s="6"/>
    </row>
    <row r="55" spans="1:10" ht="16.5" customHeight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6.5" customHeight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ht="15.75" customHeight="1"/>
    <row r="58" ht="12.75" customHeight="1"/>
    <row r="59" ht="12.75" customHeight="1"/>
    <row r="60" ht="12.75" customHeight="1"/>
    <row r="6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PageLayoutView="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" sqref="B4"/>
    </sheetView>
  </sheetViews>
  <sheetFormatPr defaultColWidth="8.8515625" defaultRowHeight="15"/>
  <cols>
    <col min="1" max="1" width="0.13671875" style="7" customWidth="1"/>
    <col min="2" max="2" width="102.00390625" style="7" customWidth="1"/>
    <col min="3" max="3" width="12.421875" style="7" customWidth="1"/>
    <col min="4" max="4" width="16.57421875" style="7" customWidth="1"/>
    <col min="5" max="6" width="20.421875" style="7" hidden="1" customWidth="1"/>
    <col min="7" max="9" width="20.421875" style="7" customWidth="1"/>
    <col min="10" max="246" width="8.8515625" style="7" customWidth="1"/>
    <col min="247" max="16384" width="8.8515625" style="9" customWidth="1"/>
  </cols>
  <sheetData>
    <row r="1" ht="3" customHeight="1">
      <c r="A1" s="1"/>
    </row>
    <row r="2" spans="1:4" ht="21.75" customHeight="1">
      <c r="A2" s="3" t="s">
        <v>6</v>
      </c>
      <c r="B2" s="52" t="s">
        <v>317</v>
      </c>
      <c r="C2" s="52"/>
      <c r="D2" s="52"/>
    </row>
    <row r="3" spans="1:4" s="11" customFormat="1" ht="18" customHeight="1">
      <c r="A3" s="10">
        <v>6</v>
      </c>
      <c r="B3" s="53" t="s">
        <v>316</v>
      </c>
      <c r="C3" s="53"/>
      <c r="D3" s="53"/>
    </row>
    <row r="4" spans="1:4" ht="16.5" customHeight="1">
      <c r="A4" s="3"/>
      <c r="B4" s="12" t="s">
        <v>322</v>
      </c>
      <c r="C4" s="13" t="s">
        <v>0</v>
      </c>
      <c r="D4" s="14">
        <v>2024</v>
      </c>
    </row>
    <row r="5" spans="1:4" ht="16.5" customHeight="1">
      <c r="A5" s="3"/>
      <c r="B5" s="15"/>
      <c r="C5" s="15"/>
      <c r="D5" s="3"/>
    </row>
    <row r="6" spans="1:4" ht="27.75" customHeight="1">
      <c r="A6" s="3"/>
      <c r="B6" s="16" t="s">
        <v>1</v>
      </c>
      <c r="C6" s="16" t="s">
        <v>2</v>
      </c>
      <c r="D6" s="16" t="s">
        <v>3</v>
      </c>
    </row>
    <row r="7" spans="1:4" ht="16.5" customHeight="1">
      <c r="A7" s="3"/>
      <c r="B7" s="17"/>
      <c r="C7" s="8"/>
      <c r="D7" s="6"/>
    </row>
    <row r="8" spans="1:4" ht="16.5" customHeight="1">
      <c r="A8" s="3"/>
      <c r="B8" s="17"/>
      <c r="C8" s="8"/>
      <c r="D8" s="6"/>
    </row>
    <row r="9" spans="1:4" ht="16.5" customHeight="1">
      <c r="A9" s="3"/>
      <c r="B9" s="18" t="s">
        <v>7</v>
      </c>
      <c r="C9" s="8"/>
      <c r="D9" s="6"/>
    </row>
    <row r="10" spans="1:4" ht="16.5" customHeight="1">
      <c r="A10" s="3"/>
      <c r="B10" s="21" t="s">
        <v>8</v>
      </c>
      <c r="C10" s="8"/>
      <c r="D10" s="6"/>
    </row>
    <row r="11" spans="1:6" ht="16.5" customHeight="1">
      <c r="A11" s="3"/>
      <c r="B11" s="22" t="s">
        <v>9</v>
      </c>
      <c r="C11" s="19" t="s">
        <v>10</v>
      </c>
      <c r="D11" s="27">
        <f>D12</f>
        <v>15000</v>
      </c>
      <c r="E11" s="7">
        <v>0</v>
      </c>
      <c r="F11" s="7">
        <v>9596</v>
      </c>
    </row>
    <row r="12" spans="1:8" ht="16.5" customHeight="1">
      <c r="A12" s="3"/>
      <c r="B12" s="22" t="s">
        <v>11</v>
      </c>
      <c r="C12" s="19" t="s">
        <v>12</v>
      </c>
      <c r="D12" s="4">
        <v>15000</v>
      </c>
      <c r="E12" s="7">
        <v>0</v>
      </c>
      <c r="F12" s="7">
        <v>0</v>
      </c>
      <c r="G12"/>
      <c r="H12"/>
    </row>
    <row r="13" spans="1:6" ht="16.5" customHeight="1">
      <c r="A13" s="3"/>
      <c r="B13" s="22" t="s">
        <v>13</v>
      </c>
      <c r="C13" s="19" t="s">
        <v>14</v>
      </c>
      <c r="D13" s="27">
        <f>D14+D15+D16+D17</f>
        <v>2173000</v>
      </c>
      <c r="E13" s="7">
        <v>0</v>
      </c>
      <c r="F13" s="7">
        <v>889006</v>
      </c>
    </row>
    <row r="14" spans="1:6" ht="16.5" customHeight="1">
      <c r="A14" s="3"/>
      <c r="B14" s="22" t="s">
        <v>15</v>
      </c>
      <c r="C14" s="19" t="s">
        <v>16</v>
      </c>
      <c r="D14" s="4">
        <v>250000</v>
      </c>
      <c r="E14" s="7">
        <v>0</v>
      </c>
      <c r="F14" s="7">
        <v>0</v>
      </c>
    </row>
    <row r="15" spans="1:6" ht="16.5" customHeight="1">
      <c r="A15" s="3"/>
      <c r="B15" s="22" t="s">
        <v>17</v>
      </c>
      <c r="C15" s="19" t="s">
        <v>18</v>
      </c>
      <c r="D15" s="4">
        <v>400000</v>
      </c>
      <c r="E15" s="7">
        <v>0</v>
      </c>
      <c r="F15" s="7">
        <v>0</v>
      </c>
    </row>
    <row r="16" spans="1:6" ht="16.5" customHeight="1">
      <c r="A16" s="3"/>
      <c r="B16" s="22" t="s">
        <v>19</v>
      </c>
      <c r="C16" s="19" t="s">
        <v>20</v>
      </c>
      <c r="D16" s="4">
        <v>1500000</v>
      </c>
      <c r="E16" s="7">
        <v>0</v>
      </c>
      <c r="F16" s="7">
        <v>0</v>
      </c>
    </row>
    <row r="17" spans="1:6" ht="16.5" customHeight="1">
      <c r="A17" s="3"/>
      <c r="B17" s="22" t="s">
        <v>21</v>
      </c>
      <c r="C17" s="19" t="s">
        <v>22</v>
      </c>
      <c r="D17" s="4">
        <v>23000</v>
      </c>
      <c r="E17" s="7">
        <v>0</v>
      </c>
      <c r="F17" s="7">
        <v>0</v>
      </c>
    </row>
    <row r="18" spans="1:4" ht="16.5" customHeight="1">
      <c r="A18" s="3"/>
      <c r="B18" s="51" t="s">
        <v>23</v>
      </c>
      <c r="C18" s="51"/>
      <c r="D18" s="27">
        <f>D11+D13</f>
        <v>2188000</v>
      </c>
    </row>
    <row r="19" spans="1:4" ht="16.5" customHeight="1">
      <c r="A19" s="3"/>
      <c r="B19" s="21" t="s">
        <v>24</v>
      </c>
      <c r="C19" s="8"/>
      <c r="D19" s="6"/>
    </row>
    <row r="20" spans="1:8" ht="16.5" customHeight="1">
      <c r="A20" s="3"/>
      <c r="B20" s="22" t="s">
        <v>25</v>
      </c>
      <c r="C20" s="19" t="s">
        <v>26</v>
      </c>
      <c r="D20" s="27">
        <f>D21+D22+D23+D24+D25</f>
        <v>309400</v>
      </c>
      <c r="E20" s="7">
        <v>0</v>
      </c>
      <c r="F20" s="7">
        <v>114844</v>
      </c>
      <c r="G20"/>
      <c r="H20"/>
    </row>
    <row r="21" spans="1:6" ht="16.5" customHeight="1">
      <c r="A21" s="3"/>
      <c r="B21" s="22" t="s">
        <v>27</v>
      </c>
      <c r="C21" s="19" t="s">
        <v>28</v>
      </c>
      <c r="D21" s="4">
        <v>0</v>
      </c>
      <c r="E21" s="7">
        <v>0</v>
      </c>
      <c r="F21" s="7">
        <v>0</v>
      </c>
    </row>
    <row r="22" spans="1:6" ht="16.5" customHeight="1">
      <c r="A22" s="3"/>
      <c r="B22" s="22" t="s">
        <v>29</v>
      </c>
      <c r="C22" s="19" t="s">
        <v>30</v>
      </c>
      <c r="D22" s="4">
        <v>202900</v>
      </c>
      <c r="E22" s="7">
        <v>0</v>
      </c>
      <c r="F22" s="7">
        <v>0</v>
      </c>
    </row>
    <row r="23" spans="1:6" ht="16.5" customHeight="1">
      <c r="A23" s="3"/>
      <c r="B23" s="22" t="s">
        <v>31</v>
      </c>
      <c r="C23" s="19" t="s">
        <v>32</v>
      </c>
      <c r="D23" s="4">
        <v>66000</v>
      </c>
      <c r="E23" s="7">
        <v>0</v>
      </c>
      <c r="F23" s="7">
        <v>0</v>
      </c>
    </row>
    <row r="24" spans="1:6" ht="16.5" customHeight="1">
      <c r="A24" s="3"/>
      <c r="B24" s="22" t="s">
        <v>33</v>
      </c>
      <c r="C24" s="19" t="s">
        <v>34</v>
      </c>
      <c r="D24" s="4">
        <v>40000</v>
      </c>
      <c r="E24" s="7">
        <v>0</v>
      </c>
      <c r="F24" s="7">
        <v>0</v>
      </c>
    </row>
    <row r="25" spans="1:4" ht="16.5" customHeight="1">
      <c r="A25" s="3"/>
      <c r="B25" s="22" t="s">
        <v>280</v>
      </c>
      <c r="C25" s="19">
        <v>2408</v>
      </c>
      <c r="D25" s="4">
        <v>500</v>
      </c>
    </row>
    <row r="26" spans="1:6" ht="16.5" customHeight="1">
      <c r="A26" s="3"/>
      <c r="B26" s="22" t="s">
        <v>35</v>
      </c>
      <c r="C26" s="19" t="s">
        <v>36</v>
      </c>
      <c r="D26" s="27">
        <f>D27+D28+D29+D30+D31+D32+D33+D34+D35</f>
        <v>1273930</v>
      </c>
      <c r="E26" s="7">
        <v>0</v>
      </c>
      <c r="F26" s="7">
        <v>640050</v>
      </c>
    </row>
    <row r="27" spans="1:6" ht="16.5" customHeight="1">
      <c r="A27" s="3"/>
      <c r="B27" s="22" t="s">
        <v>37</v>
      </c>
      <c r="C27" s="19" t="s">
        <v>38</v>
      </c>
      <c r="D27" s="4">
        <v>2000</v>
      </c>
      <c r="E27" s="7">
        <v>0</v>
      </c>
      <c r="F27" s="7">
        <v>0</v>
      </c>
    </row>
    <row r="28" spans="1:6" ht="16.5" customHeight="1">
      <c r="A28" s="3"/>
      <c r="B28" s="22" t="s">
        <v>39</v>
      </c>
      <c r="C28" s="19" t="s">
        <v>40</v>
      </c>
      <c r="D28" s="4">
        <v>56570</v>
      </c>
      <c r="E28" s="7">
        <v>0</v>
      </c>
      <c r="F28" s="7">
        <v>0</v>
      </c>
    </row>
    <row r="29" spans="1:6" ht="16.5" customHeight="1">
      <c r="A29" s="3"/>
      <c r="B29" s="22" t="s">
        <v>41</v>
      </c>
      <c r="C29" s="19" t="s">
        <v>42</v>
      </c>
      <c r="D29" s="4">
        <v>60000</v>
      </c>
      <c r="E29" s="7">
        <v>0</v>
      </c>
      <c r="F29" s="7">
        <v>0</v>
      </c>
    </row>
    <row r="30" spans="1:6" ht="16.5" customHeight="1">
      <c r="A30" s="3"/>
      <c r="B30" s="22" t="s">
        <v>43</v>
      </c>
      <c r="C30" s="19" t="s">
        <v>44</v>
      </c>
      <c r="D30" s="4">
        <v>1034360</v>
      </c>
      <c r="E30" s="7">
        <v>0</v>
      </c>
      <c r="F30" s="7">
        <v>0</v>
      </c>
    </row>
    <row r="31" spans="1:6" ht="16.5" customHeight="1">
      <c r="A31" s="3"/>
      <c r="B31" s="22" t="s">
        <v>45</v>
      </c>
      <c r="C31" s="19" t="s">
        <v>46</v>
      </c>
      <c r="D31" s="4">
        <v>40000</v>
      </c>
      <c r="E31" s="7">
        <v>0</v>
      </c>
      <c r="F31" s="7">
        <v>0</v>
      </c>
    </row>
    <row r="32" spans="1:6" ht="16.5" customHeight="1">
      <c r="A32" s="3"/>
      <c r="B32" s="22" t="s">
        <v>47</v>
      </c>
      <c r="C32" s="19" t="s">
        <v>48</v>
      </c>
      <c r="D32" s="4">
        <v>40000</v>
      </c>
      <c r="E32" s="7">
        <v>0</v>
      </c>
      <c r="F32" s="7">
        <v>0</v>
      </c>
    </row>
    <row r="33" spans="1:6" ht="16.5" customHeight="1">
      <c r="A33" s="3"/>
      <c r="B33" s="22" t="s">
        <v>49</v>
      </c>
      <c r="C33" s="19" t="s">
        <v>50</v>
      </c>
      <c r="D33" s="4">
        <v>5000</v>
      </c>
      <c r="E33" s="7">
        <v>0</v>
      </c>
      <c r="F33" s="7">
        <v>0</v>
      </c>
    </row>
    <row r="34" spans="1:6" ht="16.5" customHeight="1">
      <c r="A34" s="3"/>
      <c r="B34" s="22" t="s">
        <v>51</v>
      </c>
      <c r="C34" s="19" t="s">
        <v>52</v>
      </c>
      <c r="D34" s="4">
        <v>1000</v>
      </c>
      <c r="E34" s="7">
        <v>0</v>
      </c>
      <c r="F34" s="7">
        <v>0</v>
      </c>
    </row>
    <row r="35" spans="1:6" ht="16.5" customHeight="1">
      <c r="A35" s="3"/>
      <c r="B35" s="22" t="s">
        <v>53</v>
      </c>
      <c r="C35" s="19" t="s">
        <v>54</v>
      </c>
      <c r="D35" s="4">
        <v>35000</v>
      </c>
      <c r="E35" s="7">
        <v>0</v>
      </c>
      <c r="F35" s="7">
        <v>0</v>
      </c>
    </row>
    <row r="36" spans="1:6" ht="16.5" customHeight="1">
      <c r="A36" s="3"/>
      <c r="B36" s="22" t="s">
        <v>55</v>
      </c>
      <c r="C36" s="19" t="s">
        <v>56</v>
      </c>
      <c r="D36" s="27">
        <f>D37+D38</f>
        <v>90000</v>
      </c>
      <c r="E36" s="7">
        <v>0</v>
      </c>
      <c r="F36" s="7">
        <v>37723</v>
      </c>
    </row>
    <row r="37" spans="1:6" ht="16.5" customHeight="1">
      <c r="A37" s="3"/>
      <c r="B37" s="22" t="s">
        <v>57</v>
      </c>
      <c r="C37" s="19" t="s">
        <v>58</v>
      </c>
      <c r="D37" s="4">
        <v>5000</v>
      </c>
      <c r="E37" s="7">
        <v>0</v>
      </c>
      <c r="F37" s="7">
        <v>0</v>
      </c>
    </row>
    <row r="38" spans="1:6" ht="16.5" customHeight="1">
      <c r="A38" s="3"/>
      <c r="B38" s="22" t="s">
        <v>59</v>
      </c>
      <c r="C38" s="19" t="s">
        <v>60</v>
      </c>
      <c r="D38" s="4">
        <v>85000</v>
      </c>
      <c r="E38" s="7">
        <v>0</v>
      </c>
      <c r="F38" s="7">
        <v>0</v>
      </c>
    </row>
    <row r="39" spans="1:6" ht="16.5" customHeight="1">
      <c r="A39" s="3"/>
      <c r="B39" s="22" t="s">
        <v>61</v>
      </c>
      <c r="C39" s="19" t="s">
        <v>62</v>
      </c>
      <c r="D39" s="27">
        <f>D40+D41</f>
        <v>16500</v>
      </c>
      <c r="E39" s="7">
        <v>0</v>
      </c>
      <c r="F39" s="7">
        <v>2706</v>
      </c>
    </row>
    <row r="40" spans="1:6" ht="16.5" customHeight="1">
      <c r="A40" s="3"/>
      <c r="B40" s="22" t="s">
        <v>63</v>
      </c>
      <c r="C40" s="19" t="s">
        <v>64</v>
      </c>
      <c r="D40" s="4">
        <v>0</v>
      </c>
      <c r="E40" s="7">
        <v>0</v>
      </c>
      <c r="F40" s="7">
        <v>0</v>
      </c>
    </row>
    <row r="41" spans="1:6" ht="16.5" customHeight="1">
      <c r="A41" s="3"/>
      <c r="B41" s="22" t="s">
        <v>65</v>
      </c>
      <c r="C41" s="19" t="s">
        <v>66</v>
      </c>
      <c r="D41" s="4">
        <v>16500</v>
      </c>
      <c r="E41" s="7">
        <v>0</v>
      </c>
      <c r="F41" s="7">
        <v>0</v>
      </c>
    </row>
    <row r="42" spans="1:6" ht="16.5" customHeight="1">
      <c r="A42" s="3"/>
      <c r="B42" s="22" t="s">
        <v>67</v>
      </c>
      <c r="C42" s="19" t="s">
        <v>68</v>
      </c>
      <c r="D42" s="27">
        <f>D43+D44</f>
        <v>-48000</v>
      </c>
      <c r="E42" s="7">
        <v>0</v>
      </c>
      <c r="F42" s="7">
        <v>-29128</v>
      </c>
    </row>
    <row r="43" spans="1:6" ht="16.5" customHeight="1">
      <c r="A43" s="3"/>
      <c r="B43" s="22" t="s">
        <v>69</v>
      </c>
      <c r="C43" s="19" t="s">
        <v>70</v>
      </c>
      <c r="D43" s="4">
        <v>-40000</v>
      </c>
      <c r="E43" s="7">
        <v>0</v>
      </c>
      <c r="F43" s="7">
        <v>0</v>
      </c>
    </row>
    <row r="44" spans="1:6" ht="16.5" customHeight="1">
      <c r="A44" s="3"/>
      <c r="B44" s="22" t="s">
        <v>71</v>
      </c>
      <c r="C44" s="19" t="s">
        <v>72</v>
      </c>
      <c r="D44" s="4">
        <v>-8000</v>
      </c>
      <c r="E44" s="7">
        <v>0</v>
      </c>
      <c r="F44" s="7">
        <v>0</v>
      </c>
    </row>
    <row r="45" spans="1:6" ht="16.5" customHeight="1">
      <c r="A45" s="3"/>
      <c r="B45" s="22" t="s">
        <v>73</v>
      </c>
      <c r="C45" s="19" t="s">
        <v>74</v>
      </c>
      <c r="D45" s="27">
        <f>D46+D47</f>
        <v>691221</v>
      </c>
      <c r="E45" s="7">
        <v>0</v>
      </c>
      <c r="F45" s="7">
        <v>33084</v>
      </c>
    </row>
    <row r="46" spans="1:6" ht="16.5" customHeight="1">
      <c r="A46" s="3"/>
      <c r="B46" s="22" t="s">
        <v>75</v>
      </c>
      <c r="C46" s="19" t="s">
        <v>76</v>
      </c>
      <c r="D46" s="4">
        <v>500000</v>
      </c>
      <c r="E46" s="7">
        <v>0</v>
      </c>
      <c r="F46" s="7">
        <v>0</v>
      </c>
    </row>
    <row r="47" spans="1:6" ht="16.5" customHeight="1">
      <c r="A47" s="3"/>
      <c r="B47" s="22" t="s">
        <v>77</v>
      </c>
      <c r="C47" s="19" t="s">
        <v>78</v>
      </c>
      <c r="D47" s="4">
        <v>191221</v>
      </c>
      <c r="E47" s="7">
        <v>0</v>
      </c>
      <c r="F47" s="7">
        <v>0</v>
      </c>
    </row>
    <row r="48" spans="1:6" ht="16.5" customHeight="1">
      <c r="A48" s="3"/>
      <c r="B48" s="22" t="s">
        <v>79</v>
      </c>
      <c r="C48" s="19" t="s">
        <v>80</v>
      </c>
      <c r="D48" s="27">
        <v>4200</v>
      </c>
      <c r="E48" s="7">
        <v>0</v>
      </c>
      <c r="F48" s="7">
        <v>2676</v>
      </c>
    </row>
    <row r="49" spans="1:6" ht="16.5" customHeight="1">
      <c r="A49" s="3"/>
      <c r="B49" s="22" t="s">
        <v>81</v>
      </c>
      <c r="C49" s="19" t="s">
        <v>82</v>
      </c>
      <c r="D49" s="27">
        <f>D50</f>
        <v>7000</v>
      </c>
      <c r="E49" s="7">
        <v>0</v>
      </c>
      <c r="F49" s="7">
        <v>480</v>
      </c>
    </row>
    <row r="50" spans="1:6" ht="16.5" customHeight="1">
      <c r="A50" s="3"/>
      <c r="B50" s="22" t="s">
        <v>83</v>
      </c>
      <c r="C50" s="19" t="s">
        <v>84</v>
      </c>
      <c r="D50" s="4">
        <v>7000</v>
      </c>
      <c r="E50" s="7">
        <v>0</v>
      </c>
      <c r="F50" s="7">
        <v>0</v>
      </c>
    </row>
    <row r="51" spans="1:4" ht="16.5" customHeight="1">
      <c r="A51" s="3"/>
      <c r="B51" s="51" t="s">
        <v>85</v>
      </c>
      <c r="C51" s="51"/>
      <c r="D51" s="27">
        <f>D20+D26+D36+D39+D42+D45+D48+D49</f>
        <v>2344251</v>
      </c>
    </row>
    <row r="52" spans="1:8" ht="16.5" customHeight="1">
      <c r="A52" s="3"/>
      <c r="B52" s="17"/>
      <c r="C52" s="8"/>
      <c r="D52" s="6"/>
      <c r="H52" s="20"/>
    </row>
    <row r="53" spans="1:7" ht="16.5" customHeight="1">
      <c r="A53" s="3"/>
      <c r="B53" s="51" t="s">
        <v>86</v>
      </c>
      <c r="C53" s="51"/>
      <c r="D53" s="27">
        <f>SUM(D18,D51)</f>
        <v>4532251</v>
      </c>
      <c r="G53" s="20"/>
    </row>
    <row r="54" spans="1:4" ht="16.5" customHeight="1">
      <c r="A54" s="3"/>
      <c r="B54" s="17"/>
      <c r="C54" s="8"/>
      <c r="D54" s="6"/>
    </row>
    <row r="55" spans="1:4" ht="16.5" customHeight="1">
      <c r="A55" s="3"/>
      <c r="B55" s="17"/>
      <c r="C55" s="8"/>
      <c r="D55" s="6"/>
    </row>
    <row r="56" spans="1:4" ht="16.5" customHeight="1">
      <c r="A56" s="3"/>
      <c r="B56" s="18" t="s">
        <v>87</v>
      </c>
      <c r="C56" s="8"/>
      <c r="D56" s="6"/>
    </row>
    <row r="57" spans="1:6" ht="16.5" customHeight="1">
      <c r="A57" s="3"/>
      <c r="B57" s="5" t="s">
        <v>88</v>
      </c>
      <c r="C57" s="34" t="s">
        <v>89</v>
      </c>
      <c r="D57" s="27">
        <f>D58+D59</f>
        <v>3028100</v>
      </c>
      <c r="E57" s="7">
        <v>0</v>
      </c>
      <c r="F57" s="7">
        <v>1078633</v>
      </c>
    </row>
    <row r="58" spans="1:6" ht="16.5" customHeight="1">
      <c r="A58" s="3"/>
      <c r="B58" s="5" t="s">
        <v>90</v>
      </c>
      <c r="C58" s="19" t="s">
        <v>91</v>
      </c>
      <c r="D58" s="4">
        <v>1268000</v>
      </c>
      <c r="E58" s="7">
        <v>0</v>
      </c>
      <c r="F58" s="7">
        <v>0</v>
      </c>
    </row>
    <row r="59" spans="1:6" ht="16.5" customHeight="1">
      <c r="A59" s="3"/>
      <c r="B59" s="5" t="s">
        <v>92</v>
      </c>
      <c r="C59" s="19" t="s">
        <v>93</v>
      </c>
      <c r="D59" s="4">
        <v>1760100</v>
      </c>
      <c r="E59" s="7">
        <v>0</v>
      </c>
      <c r="F59" s="7">
        <v>0</v>
      </c>
    </row>
    <row r="60" spans="1:6" ht="16.5" customHeight="1">
      <c r="A60" s="3"/>
      <c r="B60" s="5" t="s">
        <v>94</v>
      </c>
      <c r="C60" s="34" t="s">
        <v>95</v>
      </c>
      <c r="D60" s="27">
        <f>D61+D62+D63</f>
        <v>0</v>
      </c>
      <c r="E60" s="7">
        <v>0</v>
      </c>
      <c r="F60" s="7">
        <v>-432325</v>
      </c>
    </row>
    <row r="61" spans="1:6" ht="16.5" customHeight="1">
      <c r="A61" s="3"/>
      <c r="B61" s="5" t="s">
        <v>96</v>
      </c>
      <c r="C61" s="19" t="s">
        <v>97</v>
      </c>
      <c r="D61" s="4">
        <v>0</v>
      </c>
      <c r="E61" s="7">
        <v>0</v>
      </c>
      <c r="F61" s="7">
        <v>0</v>
      </c>
    </row>
    <row r="62" spans="1:6" ht="16.5" customHeight="1">
      <c r="A62" s="3"/>
      <c r="B62" s="5" t="s">
        <v>98</v>
      </c>
      <c r="C62" s="19" t="s">
        <v>99</v>
      </c>
      <c r="D62" s="4">
        <v>0</v>
      </c>
      <c r="E62" s="7">
        <v>0</v>
      </c>
      <c r="F62" s="7">
        <v>0</v>
      </c>
    </row>
    <row r="63" spans="1:6" ht="16.5" customHeight="1">
      <c r="A63" s="3"/>
      <c r="B63" s="5" t="s">
        <v>100</v>
      </c>
      <c r="C63" s="19" t="s">
        <v>101</v>
      </c>
      <c r="D63" s="4">
        <v>0</v>
      </c>
      <c r="E63" s="7">
        <v>0</v>
      </c>
      <c r="F63" s="7">
        <v>0</v>
      </c>
    </row>
    <row r="64" spans="1:6" ht="16.5" customHeight="1">
      <c r="A64" s="3"/>
      <c r="B64" s="5" t="s">
        <v>102</v>
      </c>
      <c r="C64" s="34" t="s">
        <v>103</v>
      </c>
      <c r="D64" s="27">
        <f>D65</f>
        <v>0</v>
      </c>
      <c r="E64" s="7">
        <v>0</v>
      </c>
      <c r="F64" s="7">
        <v>29932</v>
      </c>
    </row>
    <row r="65" spans="1:8" ht="16.5" customHeight="1">
      <c r="A65" s="3"/>
      <c r="B65" s="5" t="s">
        <v>104</v>
      </c>
      <c r="C65" s="19" t="s">
        <v>105</v>
      </c>
      <c r="D65" s="4">
        <v>0</v>
      </c>
      <c r="E65" s="7">
        <v>0</v>
      </c>
      <c r="F65" s="7">
        <v>0</v>
      </c>
      <c r="H65" s="20"/>
    </row>
    <row r="66" spans="1:7" ht="16.5" customHeight="1">
      <c r="A66" s="3"/>
      <c r="B66" s="51" t="s">
        <v>106</v>
      </c>
      <c r="C66" s="51"/>
      <c r="D66" s="27">
        <f>D57+D60+D64</f>
        <v>3028100</v>
      </c>
      <c r="G66" s="20"/>
    </row>
    <row r="67" spans="1:4" ht="16.5" customHeight="1">
      <c r="A67" s="3"/>
      <c r="B67" s="17"/>
      <c r="C67" s="8"/>
      <c r="D67" s="6"/>
    </row>
    <row r="68" spans="1:4" ht="16.5" customHeight="1">
      <c r="A68" s="3"/>
      <c r="B68" s="17"/>
      <c r="C68" s="8"/>
      <c r="D68" s="6"/>
    </row>
    <row r="69" spans="1:4" ht="16.5" customHeight="1">
      <c r="A69" s="3"/>
      <c r="B69" s="18" t="s">
        <v>107</v>
      </c>
      <c r="C69" s="8"/>
      <c r="D69" s="6"/>
    </row>
    <row r="70" spans="1:8" ht="16.5" customHeight="1">
      <c r="A70" s="3"/>
      <c r="B70" s="5" t="s">
        <v>108</v>
      </c>
      <c r="C70" s="19" t="s">
        <v>109</v>
      </c>
      <c r="D70" s="32">
        <v>4600430</v>
      </c>
      <c r="E70" s="7">
        <v>0</v>
      </c>
      <c r="F70" s="7">
        <v>741376</v>
      </c>
      <c r="H70" s="20"/>
    </row>
    <row r="71" spans="1:7" ht="16.5" customHeight="1">
      <c r="A71" s="3"/>
      <c r="B71" s="51" t="s">
        <v>110</v>
      </c>
      <c r="C71" s="51"/>
      <c r="D71" s="27">
        <f>D70</f>
        <v>4600430</v>
      </c>
      <c r="G71" s="20"/>
    </row>
    <row r="72" spans="1:4" ht="16.5" customHeight="1">
      <c r="A72" s="3"/>
      <c r="B72" s="17"/>
      <c r="C72" s="8"/>
      <c r="D72" s="6"/>
    </row>
    <row r="73" spans="1:4" ht="16.5" customHeight="1">
      <c r="A73" s="3"/>
      <c r="B73" s="18" t="s">
        <v>111</v>
      </c>
      <c r="C73" s="8"/>
      <c r="D73" s="6"/>
    </row>
    <row r="74" spans="1:4" ht="16.5" customHeight="1">
      <c r="A74" s="3"/>
      <c r="B74" s="5" t="s">
        <v>281</v>
      </c>
      <c r="C74" s="19" t="s">
        <v>282</v>
      </c>
      <c r="D74" s="27">
        <v>0</v>
      </c>
    </row>
    <row r="75" spans="1:4" ht="16.5" customHeight="1">
      <c r="A75" s="3"/>
      <c r="B75" s="5" t="s">
        <v>283</v>
      </c>
      <c r="C75" s="19" t="s">
        <v>284</v>
      </c>
      <c r="D75" s="4">
        <v>300000</v>
      </c>
    </row>
    <row r="76" spans="1:4" ht="16.5" customHeight="1">
      <c r="A76" s="3"/>
      <c r="B76" s="5" t="s">
        <v>285</v>
      </c>
      <c r="C76" s="19" t="s">
        <v>286</v>
      </c>
      <c r="D76" s="4">
        <v>-300000</v>
      </c>
    </row>
    <row r="77" spans="1:4" ht="16.5" customHeight="1">
      <c r="A77" s="3"/>
      <c r="B77" s="5" t="s">
        <v>287</v>
      </c>
      <c r="C77" s="19" t="s">
        <v>288</v>
      </c>
      <c r="D77" s="4">
        <v>0</v>
      </c>
    </row>
    <row r="78" spans="1:6" ht="16.5" customHeight="1">
      <c r="A78" s="3"/>
      <c r="B78" s="5" t="s">
        <v>112</v>
      </c>
      <c r="C78" s="19" t="s">
        <v>113</v>
      </c>
      <c r="D78" s="27">
        <v>228000</v>
      </c>
      <c r="E78" s="7">
        <v>0</v>
      </c>
      <c r="F78" s="7">
        <v>346800</v>
      </c>
    </row>
    <row r="79" spans="1:6" ht="16.5" customHeight="1">
      <c r="A79" s="3"/>
      <c r="B79" s="5" t="s">
        <v>114</v>
      </c>
      <c r="C79" s="19" t="s">
        <v>115</v>
      </c>
      <c r="D79" s="4">
        <v>228000</v>
      </c>
      <c r="E79" s="7">
        <v>0</v>
      </c>
      <c r="F79" s="7">
        <v>0</v>
      </c>
    </row>
    <row r="80" spans="1:6" ht="16.5" customHeight="1">
      <c r="A80" s="3"/>
      <c r="B80" s="5" t="s">
        <v>116</v>
      </c>
      <c r="C80" s="19" t="s">
        <v>117</v>
      </c>
      <c r="D80" s="27"/>
      <c r="E80" s="7">
        <v>0</v>
      </c>
      <c r="F80" s="7">
        <v>1470853</v>
      </c>
    </row>
    <row r="81" spans="1:6" ht="16.5" customHeight="1">
      <c r="A81" s="3"/>
      <c r="B81" s="5" t="s">
        <v>118</v>
      </c>
      <c r="C81" s="19" t="s">
        <v>119</v>
      </c>
      <c r="D81" s="40">
        <v>70787</v>
      </c>
      <c r="E81" s="7">
        <v>0</v>
      </c>
      <c r="F81" s="7">
        <v>0</v>
      </c>
    </row>
    <row r="82" spans="1:8" ht="16.5" customHeight="1">
      <c r="A82" s="3"/>
      <c r="B82" s="5" t="s">
        <v>120</v>
      </c>
      <c r="C82" s="19" t="s">
        <v>121</v>
      </c>
      <c r="D82" s="4">
        <v>0</v>
      </c>
      <c r="E82" s="7">
        <v>0</v>
      </c>
      <c r="F82" s="7">
        <v>0</v>
      </c>
      <c r="H82" s="20"/>
    </row>
    <row r="83" spans="1:7" ht="16.5" customHeight="1">
      <c r="A83" s="3"/>
      <c r="B83" s="51" t="s">
        <v>122</v>
      </c>
      <c r="C83" s="51"/>
      <c r="D83" s="27">
        <f>D74+D78+D81</f>
        <v>298787</v>
      </c>
      <c r="G83" s="20"/>
    </row>
    <row r="84" spans="1:4" ht="16.5" customHeight="1">
      <c r="A84" s="3"/>
      <c r="B84" s="17"/>
      <c r="C84" s="8"/>
      <c r="D84" s="6"/>
    </row>
    <row r="85" spans="2:4" ht="15.75">
      <c r="B85" s="23"/>
      <c r="C85" s="8" t="s">
        <v>4</v>
      </c>
      <c r="D85" s="27">
        <f>D53+D66+D71+D83</f>
        <v>12459568</v>
      </c>
    </row>
    <row r="89" ht="15">
      <c r="B89" s="7" t="s">
        <v>319</v>
      </c>
    </row>
    <row r="90" ht="15">
      <c r="B90" s="7" t="s">
        <v>321</v>
      </c>
    </row>
  </sheetData>
  <sheetProtection selectLockedCells="1" selectUnlockedCells="1"/>
  <mergeCells count="8">
    <mergeCell ref="B71:C71"/>
    <mergeCell ref="B83:C83"/>
    <mergeCell ref="B2:D2"/>
    <mergeCell ref="B3:D3"/>
    <mergeCell ref="B18:C18"/>
    <mergeCell ref="B51:C51"/>
    <mergeCell ref="B53:C53"/>
    <mergeCell ref="B66:C66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5"/>
  <sheetViews>
    <sheetView showGridLines="0" tabSelected="1" zoomScalePageLayoutView="0" workbookViewId="0" topLeftCell="A1">
      <pane ySplit="6" topLeftCell="A46" activePane="bottomLeft" state="frozen"/>
      <selection pane="topLeft" activeCell="A1" sqref="A1"/>
      <selection pane="bottomLeft" activeCell="D67" sqref="D67"/>
    </sheetView>
  </sheetViews>
  <sheetFormatPr defaultColWidth="8.8515625" defaultRowHeight="15"/>
  <cols>
    <col min="1" max="1" width="0.13671875" style="7" customWidth="1"/>
    <col min="2" max="2" width="100.00390625" style="7" customWidth="1"/>
    <col min="3" max="3" width="12.421875" style="7" customWidth="1"/>
    <col min="4" max="4" width="17.00390625" style="7" customWidth="1"/>
    <col min="5" max="5" width="8.8515625" style="7" hidden="1" customWidth="1"/>
    <col min="6" max="6" width="1.1484375" style="7" customWidth="1"/>
    <col min="7" max="240" width="8.8515625" style="7" customWidth="1"/>
    <col min="241" max="16384" width="8.8515625" style="9" customWidth="1"/>
  </cols>
  <sheetData>
    <row r="1" ht="3" customHeight="1">
      <c r="A1" s="1"/>
    </row>
    <row r="2" spans="1:4" ht="21.75" customHeight="1">
      <c r="A2" s="3" t="s">
        <v>6</v>
      </c>
      <c r="B2" s="52" t="s">
        <v>318</v>
      </c>
      <c r="C2" s="52"/>
      <c r="D2" s="52"/>
    </row>
    <row r="3" spans="1:4" s="11" customFormat="1" ht="18" customHeight="1">
      <c r="A3" s="24">
        <v>6</v>
      </c>
      <c r="B3" s="53" t="s">
        <v>316</v>
      </c>
      <c r="C3" s="53"/>
      <c r="D3" s="53"/>
    </row>
    <row r="4" spans="1:4" ht="16.5" customHeight="1">
      <c r="A4" s="3"/>
      <c r="B4" s="12" t="s">
        <v>322</v>
      </c>
      <c r="C4" s="13" t="s">
        <v>0</v>
      </c>
      <c r="D4" s="14">
        <v>2024</v>
      </c>
    </row>
    <row r="5" spans="1:4" ht="16.5" customHeight="1">
      <c r="A5" s="3"/>
      <c r="B5" s="15"/>
      <c r="C5" s="15"/>
      <c r="D5" s="15"/>
    </row>
    <row r="6" spans="1:4" ht="27.75" customHeight="1">
      <c r="A6" s="3"/>
      <c r="B6" s="16" t="s">
        <v>1</v>
      </c>
      <c r="C6" s="16" t="s">
        <v>2</v>
      </c>
      <c r="D6" s="16" t="s">
        <v>3</v>
      </c>
    </row>
    <row r="7" spans="1:4" ht="16.5" customHeight="1">
      <c r="A7" s="3"/>
      <c r="B7" s="23"/>
      <c r="C7" s="23"/>
      <c r="D7" s="23"/>
    </row>
    <row r="8" spans="1:4" ht="16.5" customHeight="1">
      <c r="A8" s="3"/>
      <c r="B8" s="57" t="s">
        <v>123</v>
      </c>
      <c r="C8" s="57"/>
      <c r="D8" s="57"/>
    </row>
    <row r="9" spans="1:4" ht="16.5" customHeight="1">
      <c r="A9" s="3"/>
      <c r="B9" s="58" t="s">
        <v>124</v>
      </c>
      <c r="C9" s="58"/>
      <c r="D9" s="58"/>
    </row>
    <row r="10" spans="1:4" ht="16.5" customHeight="1">
      <c r="A10" s="3"/>
      <c r="B10" s="56" t="s">
        <v>125</v>
      </c>
      <c r="C10" s="56"/>
      <c r="D10" s="56"/>
    </row>
    <row r="11" spans="1:4" ht="16.5" customHeight="1">
      <c r="A11" s="3"/>
      <c r="B11" s="25" t="s">
        <v>126</v>
      </c>
      <c r="C11" s="25"/>
      <c r="D11" s="25"/>
    </row>
    <row r="12" spans="1:6" ht="16.5" customHeight="1">
      <c r="A12" s="3"/>
      <c r="B12" s="22" t="s">
        <v>127</v>
      </c>
      <c r="C12" s="19" t="s">
        <v>10</v>
      </c>
      <c r="D12" s="27">
        <v>180000</v>
      </c>
      <c r="E12" s="7">
        <v>0</v>
      </c>
      <c r="F12" s="7">
        <v>68317</v>
      </c>
    </row>
    <row r="13" spans="1:6" ht="16.5" customHeight="1">
      <c r="A13" s="3"/>
      <c r="B13" s="22" t="s">
        <v>128</v>
      </c>
      <c r="C13" s="19" t="s">
        <v>129</v>
      </c>
      <c r="D13" s="4">
        <v>180000</v>
      </c>
      <c r="E13" s="7">
        <v>0</v>
      </c>
      <c r="F13" s="7">
        <v>0</v>
      </c>
    </row>
    <row r="14" spans="1:6" ht="16.5" customHeight="1">
      <c r="A14" s="3"/>
      <c r="B14" s="22" t="s">
        <v>130</v>
      </c>
      <c r="C14" s="19" t="s">
        <v>131</v>
      </c>
      <c r="D14" s="27">
        <f>D15+D16+D17+D18</f>
        <v>85000</v>
      </c>
      <c r="E14" s="7">
        <v>0</v>
      </c>
      <c r="F14" s="7">
        <v>29564</v>
      </c>
    </row>
    <row r="15" spans="1:6" ht="16.5" customHeight="1">
      <c r="A15" s="3"/>
      <c r="B15" s="22" t="s">
        <v>132</v>
      </c>
      <c r="C15" s="19" t="s">
        <v>133</v>
      </c>
      <c r="D15" s="4">
        <v>25000</v>
      </c>
      <c r="E15" s="7">
        <v>0</v>
      </c>
      <c r="F15" s="7">
        <v>0</v>
      </c>
    </row>
    <row r="16" spans="1:6" ht="16.5" customHeight="1">
      <c r="A16" s="3"/>
      <c r="B16" s="22" t="s">
        <v>134</v>
      </c>
      <c r="C16" s="19" t="s">
        <v>135</v>
      </c>
      <c r="D16" s="4">
        <v>40000</v>
      </c>
      <c r="E16" s="7">
        <v>0</v>
      </c>
      <c r="F16" s="7">
        <v>0</v>
      </c>
    </row>
    <row r="17" spans="1:4" ht="16.5" customHeight="1">
      <c r="A17" s="3"/>
      <c r="B17" s="22" t="s">
        <v>289</v>
      </c>
      <c r="C17" s="28" t="s">
        <v>290</v>
      </c>
      <c r="D17" s="4">
        <v>20000</v>
      </c>
    </row>
    <row r="18" spans="1:4" ht="16.5" customHeight="1">
      <c r="A18" s="3"/>
      <c r="B18" s="22" t="s">
        <v>193</v>
      </c>
      <c r="C18" s="28" t="s">
        <v>194</v>
      </c>
      <c r="D18" s="4">
        <v>0</v>
      </c>
    </row>
    <row r="19" spans="1:6" ht="16.5" customHeight="1">
      <c r="A19" s="3"/>
      <c r="B19" s="22" t="s">
        <v>136</v>
      </c>
      <c r="C19" s="19" t="s">
        <v>137</v>
      </c>
      <c r="D19" s="27">
        <f>D20+D21+D22</f>
        <v>51500</v>
      </c>
      <c r="E19" s="7">
        <v>0</v>
      </c>
      <c r="F19" s="7">
        <v>16883</v>
      </c>
    </row>
    <row r="20" spans="1:6" ht="16.5" customHeight="1">
      <c r="A20" s="3"/>
      <c r="B20" s="22" t="s">
        <v>138</v>
      </c>
      <c r="C20" s="19" t="s">
        <v>139</v>
      </c>
      <c r="D20" s="4">
        <v>31000</v>
      </c>
      <c r="E20" s="7">
        <v>0</v>
      </c>
      <c r="F20" s="7">
        <v>0</v>
      </c>
    </row>
    <row r="21" spans="1:6" ht="16.5" customHeight="1">
      <c r="A21" s="3"/>
      <c r="B21" s="22" t="s">
        <v>140</v>
      </c>
      <c r="C21" s="19" t="s">
        <v>141</v>
      </c>
      <c r="D21" s="4">
        <v>13000</v>
      </c>
      <c r="E21" s="7">
        <v>0</v>
      </c>
      <c r="F21" s="7">
        <v>0</v>
      </c>
    </row>
    <row r="22" spans="1:6" ht="16.5" customHeight="1">
      <c r="A22" s="3"/>
      <c r="B22" s="22" t="s">
        <v>142</v>
      </c>
      <c r="C22" s="19" t="s">
        <v>143</v>
      </c>
      <c r="D22" s="4">
        <v>7500</v>
      </c>
      <c r="E22" s="7">
        <v>0</v>
      </c>
      <c r="F22" s="7">
        <v>0</v>
      </c>
    </row>
    <row r="23" spans="1:6" ht="16.5" customHeight="1">
      <c r="A23" s="3"/>
      <c r="B23" s="22" t="s">
        <v>144</v>
      </c>
      <c r="C23" s="19" t="s">
        <v>145</v>
      </c>
      <c r="D23" s="27">
        <f>D24+D25+D26+D27+D28+D29+D30+D31</f>
        <v>669917</v>
      </c>
      <c r="E23" s="7">
        <v>0</v>
      </c>
      <c r="F23" s="7">
        <v>327522</v>
      </c>
    </row>
    <row r="24" spans="1:6" ht="16.5" customHeight="1">
      <c r="A24" s="3"/>
      <c r="B24" s="22" t="s">
        <v>146</v>
      </c>
      <c r="C24" s="19" t="s">
        <v>147</v>
      </c>
      <c r="D24" s="4">
        <v>2000</v>
      </c>
      <c r="E24" s="7">
        <v>0</v>
      </c>
      <c r="F24" s="7">
        <v>0</v>
      </c>
    </row>
    <row r="25" spans="1:6" ht="16.5" customHeight="1">
      <c r="A25" s="3"/>
      <c r="B25" s="22" t="s">
        <v>148</v>
      </c>
      <c r="C25" s="19" t="s">
        <v>149</v>
      </c>
      <c r="D25" s="4">
        <v>115000</v>
      </c>
      <c r="E25" s="7">
        <v>0</v>
      </c>
      <c r="F25" s="7">
        <v>0</v>
      </c>
    </row>
    <row r="26" spans="1:6" ht="16.5" customHeight="1">
      <c r="A26" s="3"/>
      <c r="B26" s="22" t="s">
        <v>150</v>
      </c>
      <c r="C26" s="19" t="s">
        <v>151</v>
      </c>
      <c r="D26" s="4">
        <v>145000</v>
      </c>
      <c r="E26" s="7">
        <v>0</v>
      </c>
      <c r="F26" s="7">
        <v>0</v>
      </c>
    </row>
    <row r="27" spans="1:6" ht="16.5" customHeight="1">
      <c r="A27" s="3"/>
      <c r="B27" s="22" t="s">
        <v>152</v>
      </c>
      <c r="C27" s="19" t="s">
        <v>153</v>
      </c>
      <c r="D27" s="4">
        <v>366317</v>
      </c>
      <c r="E27" s="7">
        <v>0</v>
      </c>
      <c r="F27" s="7">
        <v>0</v>
      </c>
    </row>
    <row r="28" spans="1:6" ht="16.5" customHeight="1">
      <c r="A28" s="3"/>
      <c r="B28" s="22" t="s">
        <v>154</v>
      </c>
      <c r="C28" s="19" t="s">
        <v>155</v>
      </c>
      <c r="D28" s="4">
        <v>4000</v>
      </c>
      <c r="E28" s="7">
        <v>0</v>
      </c>
      <c r="F28" s="7">
        <v>0</v>
      </c>
    </row>
    <row r="29" spans="1:6" ht="16.5" customHeight="1">
      <c r="A29" s="3"/>
      <c r="B29" s="22" t="s">
        <v>156</v>
      </c>
      <c r="C29" s="19" t="s">
        <v>157</v>
      </c>
      <c r="D29" s="4">
        <v>2000</v>
      </c>
      <c r="E29" s="7">
        <v>0</v>
      </c>
      <c r="F29" s="7">
        <v>0</v>
      </c>
    </row>
    <row r="30" spans="1:6" ht="16.5" customHeight="1">
      <c r="A30" s="3"/>
      <c r="B30" s="22" t="s">
        <v>158</v>
      </c>
      <c r="C30" s="19" t="s">
        <v>159</v>
      </c>
      <c r="D30" s="4">
        <v>30000</v>
      </c>
      <c r="E30" s="7">
        <v>0</v>
      </c>
      <c r="F30" s="7">
        <v>0</v>
      </c>
    </row>
    <row r="31" spans="1:6" ht="16.5" customHeight="1">
      <c r="A31" s="3"/>
      <c r="B31" s="22" t="s">
        <v>160</v>
      </c>
      <c r="C31" s="19" t="s">
        <v>161</v>
      </c>
      <c r="D31" s="4">
        <v>5600</v>
      </c>
      <c r="E31" s="7">
        <v>0</v>
      </c>
      <c r="F31" s="7">
        <v>0</v>
      </c>
    </row>
    <row r="32" spans="1:6" ht="16.5" customHeight="1">
      <c r="A32" s="3"/>
      <c r="B32" s="22" t="s">
        <v>162</v>
      </c>
      <c r="C32" s="19" t="s">
        <v>163</v>
      </c>
      <c r="D32" s="27">
        <f>D33+D34</f>
        <v>-10000</v>
      </c>
      <c r="E32" s="7">
        <v>0</v>
      </c>
      <c r="F32" s="7">
        <v>2101</v>
      </c>
    </row>
    <row r="33" spans="1:6" ht="16.5" customHeight="1">
      <c r="A33" s="3"/>
      <c r="B33" s="22" t="s">
        <v>164</v>
      </c>
      <c r="C33" s="19" t="s">
        <v>165</v>
      </c>
      <c r="D33" s="4">
        <v>-80000</v>
      </c>
      <c r="E33" s="7">
        <v>0</v>
      </c>
      <c r="F33" s="7">
        <v>0</v>
      </c>
    </row>
    <row r="34" spans="1:6" ht="16.5" customHeight="1">
      <c r="A34" s="3"/>
      <c r="B34" s="22" t="s">
        <v>166</v>
      </c>
      <c r="C34" s="19" t="s">
        <v>167</v>
      </c>
      <c r="D34" s="4">
        <v>70000</v>
      </c>
      <c r="E34" s="7">
        <v>0</v>
      </c>
      <c r="F34" s="7">
        <v>0</v>
      </c>
    </row>
    <row r="35" spans="1:6" ht="15.75" customHeight="1">
      <c r="A35" s="3"/>
      <c r="B35" s="22" t="s">
        <v>168</v>
      </c>
      <c r="C35" s="19" t="s">
        <v>169</v>
      </c>
      <c r="D35" s="27">
        <f>D36</f>
        <v>85000</v>
      </c>
      <c r="E35" s="7">
        <v>0</v>
      </c>
      <c r="F35" s="7">
        <v>25495</v>
      </c>
    </row>
    <row r="36" spans="1:6" ht="16.5" customHeight="1">
      <c r="A36" s="3"/>
      <c r="B36" s="22" t="s">
        <v>170</v>
      </c>
      <c r="C36" s="19" t="s">
        <v>171</v>
      </c>
      <c r="D36" s="4">
        <v>85000</v>
      </c>
      <c r="E36" s="7">
        <v>0</v>
      </c>
      <c r="F36" s="7">
        <v>0</v>
      </c>
    </row>
    <row r="37" spans="1:4" ht="16.5" customHeight="1">
      <c r="A37" s="3"/>
      <c r="B37" s="54" t="s">
        <v>172</v>
      </c>
      <c r="C37" s="55"/>
      <c r="D37" s="27">
        <f>D12+D14+D19+D23+D32+D35</f>
        <v>1061417</v>
      </c>
    </row>
    <row r="38" spans="1:4" ht="15.75" customHeight="1">
      <c r="A38" s="3"/>
      <c r="B38" s="25" t="s">
        <v>173</v>
      </c>
      <c r="C38" s="25"/>
      <c r="D38" s="25"/>
    </row>
    <row r="39" spans="1:6" ht="16.5" customHeight="1">
      <c r="A39" s="3"/>
      <c r="B39" s="22" t="s">
        <v>174</v>
      </c>
      <c r="C39" s="19" t="s">
        <v>175</v>
      </c>
      <c r="D39" s="4">
        <v>10590</v>
      </c>
      <c r="E39" s="7">
        <v>0</v>
      </c>
      <c r="F39" s="7">
        <v>10590</v>
      </c>
    </row>
    <row r="40" spans="1:4" ht="16.5" customHeight="1">
      <c r="A40" s="3"/>
      <c r="B40" s="54" t="s">
        <v>176</v>
      </c>
      <c r="C40" s="55"/>
      <c r="D40" s="27">
        <f>D39</f>
        <v>10590</v>
      </c>
    </row>
    <row r="41" spans="1:4" ht="16.5" customHeight="1">
      <c r="A41" s="3"/>
      <c r="B41" s="25" t="s">
        <v>177</v>
      </c>
      <c r="C41" s="25"/>
      <c r="D41" s="25"/>
    </row>
    <row r="42" spans="1:6" ht="16.5" customHeight="1">
      <c r="A42" s="3"/>
      <c r="B42" s="22" t="s">
        <v>178</v>
      </c>
      <c r="C42" s="19" t="s">
        <v>179</v>
      </c>
      <c r="D42" s="27">
        <v>4232738</v>
      </c>
      <c r="E42" s="7">
        <v>0</v>
      </c>
      <c r="F42" s="7">
        <v>1952010</v>
      </c>
    </row>
    <row r="43" spans="1:6" ht="16.5" customHeight="1">
      <c r="A43" s="3"/>
      <c r="B43" s="22" t="s">
        <v>180</v>
      </c>
      <c r="C43" s="19" t="s">
        <v>181</v>
      </c>
      <c r="D43" s="27">
        <v>37803</v>
      </c>
      <c r="E43" s="7">
        <v>0</v>
      </c>
      <c r="F43" s="7">
        <v>3160</v>
      </c>
    </row>
    <row r="44" spans="1:4" ht="16.5" customHeight="1">
      <c r="A44" s="3"/>
      <c r="B44" s="22" t="s">
        <v>291</v>
      </c>
      <c r="C44" s="28" t="s">
        <v>292</v>
      </c>
      <c r="D44" s="4"/>
    </row>
    <row r="45" spans="1:6" ht="16.5" customHeight="1">
      <c r="A45" s="3"/>
      <c r="B45" s="22" t="s">
        <v>182</v>
      </c>
      <c r="C45" s="19" t="s">
        <v>183</v>
      </c>
      <c r="D45" s="4">
        <v>37803</v>
      </c>
      <c r="E45" s="7">
        <v>0</v>
      </c>
      <c r="F45" s="7">
        <v>0</v>
      </c>
    </row>
    <row r="46" spans="1:6" ht="15.75" customHeight="1">
      <c r="A46" s="3"/>
      <c r="B46" s="22" t="s">
        <v>184</v>
      </c>
      <c r="C46" s="19" t="s">
        <v>185</v>
      </c>
      <c r="D46" s="4"/>
      <c r="E46" s="7">
        <v>0</v>
      </c>
      <c r="F46" s="7">
        <v>0</v>
      </c>
    </row>
    <row r="47" spans="1:6" ht="15.75" customHeight="1">
      <c r="A47" s="3"/>
      <c r="B47" s="22" t="s">
        <v>186</v>
      </c>
      <c r="C47" s="19" t="s">
        <v>187</v>
      </c>
      <c r="D47" s="27">
        <v>34800</v>
      </c>
      <c r="E47" s="7">
        <v>0</v>
      </c>
      <c r="F47" s="7">
        <v>10620</v>
      </c>
    </row>
    <row r="48" spans="1:6" ht="15.75" customHeight="1">
      <c r="A48" s="3"/>
      <c r="B48" s="22" t="s">
        <v>188</v>
      </c>
      <c r="C48" s="19" t="s">
        <v>189</v>
      </c>
      <c r="D48" s="4">
        <v>34800</v>
      </c>
      <c r="E48" s="7">
        <v>0</v>
      </c>
      <c r="F48" s="7">
        <v>0</v>
      </c>
    </row>
    <row r="49" spans="1:4" ht="15.75" customHeight="1">
      <c r="A49" s="3"/>
      <c r="B49" s="54" t="s">
        <v>190</v>
      </c>
      <c r="C49" s="55"/>
      <c r="D49" s="27">
        <f>D42+D43+D47</f>
        <v>4305341</v>
      </c>
    </row>
    <row r="50" spans="1:4" ht="16.5" customHeight="1">
      <c r="A50" s="3"/>
      <c r="B50" s="17"/>
      <c r="C50" s="8"/>
      <c r="D50" s="6"/>
    </row>
    <row r="51" spans="1:4" ht="16.5" customHeight="1">
      <c r="A51" s="3"/>
      <c r="B51" s="54" t="s">
        <v>191</v>
      </c>
      <c r="C51" s="55"/>
      <c r="D51" s="27">
        <f>D37+D40+D49</f>
        <v>5377348</v>
      </c>
    </row>
    <row r="52" spans="1:4" ht="16.5" customHeight="1">
      <c r="A52" s="3"/>
      <c r="B52" s="17"/>
      <c r="C52" s="8"/>
      <c r="D52" s="6"/>
    </row>
    <row r="53" spans="1:4" ht="16.5" customHeight="1">
      <c r="A53" s="3"/>
      <c r="B53" s="56" t="s">
        <v>192</v>
      </c>
      <c r="C53" s="56"/>
      <c r="D53" s="56"/>
    </row>
    <row r="54" spans="1:4" ht="16.5" customHeight="1">
      <c r="A54" s="3"/>
      <c r="B54" s="25" t="s">
        <v>126</v>
      </c>
      <c r="C54" s="25"/>
      <c r="D54" s="25"/>
    </row>
    <row r="55" spans="1:6" ht="16.5" customHeight="1">
      <c r="A55" s="3"/>
      <c r="B55" s="22" t="s">
        <v>130</v>
      </c>
      <c r="C55" s="34" t="s">
        <v>131</v>
      </c>
      <c r="D55" s="27">
        <f>D56+D57</f>
        <v>160000</v>
      </c>
      <c r="E55" s="7">
        <v>0</v>
      </c>
      <c r="F55" s="7">
        <v>82310</v>
      </c>
    </row>
    <row r="56" spans="1:6" ht="16.5" customHeight="1">
      <c r="A56" s="3"/>
      <c r="B56" s="22" t="s">
        <v>132</v>
      </c>
      <c r="C56" s="19" t="s">
        <v>133</v>
      </c>
      <c r="D56" s="4">
        <v>20000</v>
      </c>
      <c r="E56" s="7">
        <v>0</v>
      </c>
      <c r="F56" s="7">
        <v>0</v>
      </c>
    </row>
    <row r="57" spans="1:6" ht="16.5" customHeight="1">
      <c r="A57" s="3"/>
      <c r="B57" s="22" t="s">
        <v>193</v>
      </c>
      <c r="C57" s="19" t="s">
        <v>194</v>
      </c>
      <c r="D57" s="32">
        <v>140000</v>
      </c>
      <c r="E57" s="7">
        <v>0</v>
      </c>
      <c r="F57" s="7">
        <v>0</v>
      </c>
    </row>
    <row r="58" spans="1:6" ht="16.5" customHeight="1">
      <c r="A58" s="3"/>
      <c r="B58" s="22" t="s">
        <v>136</v>
      </c>
      <c r="C58" s="34" t="s">
        <v>137</v>
      </c>
      <c r="D58" s="27">
        <f>D59+D60+D61</f>
        <v>30752</v>
      </c>
      <c r="E58" s="7">
        <v>0</v>
      </c>
      <c r="F58" s="7">
        <v>13539</v>
      </c>
    </row>
    <row r="59" spans="1:6" ht="16.5" customHeight="1">
      <c r="A59" s="3"/>
      <c r="B59" s="22" t="s">
        <v>138</v>
      </c>
      <c r="C59" s="19" t="s">
        <v>139</v>
      </c>
      <c r="D59" s="4">
        <v>18592</v>
      </c>
      <c r="E59" s="7">
        <v>0</v>
      </c>
      <c r="F59" s="7">
        <v>0</v>
      </c>
    </row>
    <row r="60" spans="1:6" ht="16.5" customHeight="1">
      <c r="A60" s="3"/>
      <c r="B60" s="22" t="s">
        <v>140</v>
      </c>
      <c r="C60" s="19" t="s">
        <v>141</v>
      </c>
      <c r="D60" s="4">
        <v>7680</v>
      </c>
      <c r="E60" s="7">
        <v>0</v>
      </c>
      <c r="F60" s="7">
        <v>0</v>
      </c>
    </row>
    <row r="61" spans="1:6" ht="16.5" customHeight="1">
      <c r="A61" s="3"/>
      <c r="B61" s="22" t="s">
        <v>142</v>
      </c>
      <c r="C61" s="19" t="s">
        <v>143</v>
      </c>
      <c r="D61" s="4">
        <v>4480</v>
      </c>
      <c r="E61" s="7">
        <v>0</v>
      </c>
      <c r="F61" s="7">
        <v>0</v>
      </c>
    </row>
    <row r="62" spans="1:6" ht="16.5" customHeight="1">
      <c r="A62" s="3"/>
      <c r="B62" s="22" t="s">
        <v>144</v>
      </c>
      <c r="C62" s="34" t="s">
        <v>145</v>
      </c>
      <c r="D62" s="27">
        <v>21000</v>
      </c>
      <c r="E62" s="7">
        <v>0</v>
      </c>
      <c r="F62" s="7">
        <v>13813</v>
      </c>
    </row>
    <row r="63" spans="1:6" ht="16.5" customHeight="1">
      <c r="A63" s="3"/>
      <c r="B63" s="22" t="s">
        <v>148</v>
      </c>
      <c r="C63" s="19" t="s">
        <v>149</v>
      </c>
      <c r="D63" s="4">
        <v>2000</v>
      </c>
      <c r="E63" s="7">
        <v>0</v>
      </c>
      <c r="F63" s="7">
        <v>0</v>
      </c>
    </row>
    <row r="64" spans="1:6" ht="15.75" customHeight="1">
      <c r="A64" s="3"/>
      <c r="B64" s="22" t="s">
        <v>152</v>
      </c>
      <c r="C64" s="19" t="s">
        <v>153</v>
      </c>
      <c r="D64" s="4">
        <v>17000</v>
      </c>
      <c r="E64" s="7">
        <v>0</v>
      </c>
      <c r="F64" s="7">
        <v>0</v>
      </c>
    </row>
    <row r="65" spans="1:6" ht="16.5" customHeight="1">
      <c r="A65" s="3"/>
      <c r="B65" s="22" t="s">
        <v>154</v>
      </c>
      <c r="C65" s="19" t="s">
        <v>155</v>
      </c>
      <c r="D65" s="4">
        <v>500</v>
      </c>
      <c r="E65" s="7">
        <v>0</v>
      </c>
      <c r="F65" s="7">
        <v>0</v>
      </c>
    </row>
    <row r="66" spans="1:6" ht="16.5" customHeight="1">
      <c r="A66" s="3"/>
      <c r="B66" s="22" t="s">
        <v>156</v>
      </c>
      <c r="C66" s="48" t="s">
        <v>157</v>
      </c>
      <c r="D66" s="30">
        <v>1000</v>
      </c>
      <c r="E66" s="7">
        <v>0</v>
      </c>
      <c r="F66" s="7">
        <v>0</v>
      </c>
    </row>
    <row r="67" spans="1:4" ht="16.5" customHeight="1">
      <c r="A67" s="3"/>
      <c r="B67" s="22" t="s">
        <v>315</v>
      </c>
      <c r="C67" s="46">
        <v>1098</v>
      </c>
      <c r="D67" s="50">
        <v>500</v>
      </c>
    </row>
    <row r="68" spans="1:4" ht="15.75" customHeight="1">
      <c r="A68" s="3"/>
      <c r="B68" s="54" t="s">
        <v>172</v>
      </c>
      <c r="C68" s="55"/>
      <c r="D68" s="49">
        <f>D55+D58+D62</f>
        <v>211752</v>
      </c>
    </row>
    <row r="69" spans="1:4" ht="15.75" customHeight="1">
      <c r="A69" s="3"/>
      <c r="B69" s="25" t="s">
        <v>173</v>
      </c>
      <c r="C69" s="25"/>
      <c r="D69" s="25"/>
    </row>
    <row r="70" spans="1:6" ht="15.75" customHeight="1">
      <c r="A70" s="3"/>
      <c r="B70" s="22" t="s">
        <v>174</v>
      </c>
      <c r="C70" s="19" t="s">
        <v>175</v>
      </c>
      <c r="D70" s="4">
        <v>1000</v>
      </c>
      <c r="E70" s="7">
        <v>0</v>
      </c>
      <c r="F70" s="7">
        <v>390</v>
      </c>
    </row>
    <row r="71" spans="1:4" ht="15.75" customHeight="1">
      <c r="A71" s="3"/>
      <c r="B71" s="54" t="s">
        <v>176</v>
      </c>
      <c r="C71" s="55"/>
      <c r="D71" s="27">
        <f>D70</f>
        <v>1000</v>
      </c>
    </row>
    <row r="72" spans="1:4" ht="15.75" customHeight="1">
      <c r="A72" s="3"/>
      <c r="B72" s="17"/>
      <c r="C72" s="8"/>
      <c r="D72" s="6"/>
    </row>
    <row r="73" spans="1:4" ht="15.75" customHeight="1">
      <c r="A73" s="3"/>
      <c r="B73" s="54" t="s">
        <v>195</v>
      </c>
      <c r="C73" s="55"/>
      <c r="D73" s="27">
        <f>SUM(D68,D71)</f>
        <v>212752</v>
      </c>
    </row>
    <row r="74" spans="1:4" ht="15.75" customHeight="1">
      <c r="A74" s="3"/>
      <c r="B74" s="17"/>
      <c r="C74" s="8"/>
      <c r="D74" s="6"/>
    </row>
    <row r="75" spans="1:4" ht="16.5" customHeight="1">
      <c r="A75" s="3"/>
      <c r="B75" s="54" t="s">
        <v>196</v>
      </c>
      <c r="C75" s="55"/>
      <c r="D75" s="27">
        <f>SUM(D51,D73)</f>
        <v>5590100</v>
      </c>
    </row>
    <row r="76" spans="1:4" ht="16.5" customHeight="1">
      <c r="A76" s="3"/>
      <c r="B76" s="17"/>
      <c r="C76" s="8"/>
      <c r="D76" s="29"/>
    </row>
    <row r="77" spans="1:4" ht="16.5" customHeight="1">
      <c r="A77" s="3"/>
      <c r="B77" s="54" t="s">
        <v>197</v>
      </c>
      <c r="C77" s="55"/>
      <c r="D77" s="27">
        <f>SUM(D75)</f>
        <v>5590100</v>
      </c>
    </row>
    <row r="78" spans="1:4" ht="16.5" customHeight="1">
      <c r="A78" s="3"/>
      <c r="B78" s="26"/>
      <c r="C78" s="26"/>
      <c r="D78" s="29"/>
    </row>
    <row r="79" spans="1:4" ht="16.5" customHeight="1">
      <c r="A79" s="3"/>
      <c r="B79" s="57" t="s">
        <v>293</v>
      </c>
      <c r="C79" s="57"/>
      <c r="D79" s="57"/>
    </row>
    <row r="80" spans="1:4" ht="16.5" customHeight="1">
      <c r="A80" s="3"/>
      <c r="B80" s="58" t="s">
        <v>294</v>
      </c>
      <c r="C80" s="58"/>
      <c r="D80" s="58"/>
    </row>
    <row r="81" spans="1:4" ht="16.5" customHeight="1">
      <c r="A81" s="3"/>
      <c r="B81" s="56" t="s">
        <v>295</v>
      </c>
      <c r="C81" s="56"/>
      <c r="D81" s="56"/>
    </row>
    <row r="82" spans="1:4" ht="16.5" customHeight="1">
      <c r="A82" s="3"/>
      <c r="B82" s="25" t="s">
        <v>126</v>
      </c>
      <c r="C82" s="25"/>
      <c r="D82" s="25"/>
    </row>
    <row r="83" spans="1:6" ht="16.5" customHeight="1">
      <c r="A83" s="3"/>
      <c r="B83" s="22" t="s">
        <v>144</v>
      </c>
      <c r="C83" s="34" t="s">
        <v>145</v>
      </c>
      <c r="D83" s="27">
        <f>D84</f>
        <v>1000</v>
      </c>
      <c r="E83" s="7">
        <v>1000</v>
      </c>
      <c r="F83" s="7">
        <v>0</v>
      </c>
    </row>
    <row r="84" spans="1:6" ht="16.5" customHeight="1" thickBot="1">
      <c r="A84" s="3"/>
      <c r="B84" s="22" t="s">
        <v>152</v>
      </c>
      <c r="C84" s="19" t="s">
        <v>153</v>
      </c>
      <c r="D84" s="30">
        <v>1000</v>
      </c>
      <c r="E84" s="7">
        <v>0</v>
      </c>
      <c r="F84" s="7">
        <v>0</v>
      </c>
    </row>
    <row r="85" spans="1:4" ht="15.75" customHeight="1" thickBot="1">
      <c r="A85" s="3"/>
      <c r="B85" s="54" t="s">
        <v>172</v>
      </c>
      <c r="C85" s="54"/>
      <c r="D85" s="38">
        <f>SUM(E83:E84)</f>
        <v>1000</v>
      </c>
    </row>
    <row r="86" spans="1:4" ht="15.75" customHeight="1">
      <c r="A86" s="3"/>
      <c r="B86" s="17"/>
      <c r="C86" s="8"/>
      <c r="D86" s="6"/>
    </row>
    <row r="87" spans="1:4" ht="15.75" customHeight="1">
      <c r="A87" s="3"/>
      <c r="B87" s="54" t="s">
        <v>296</v>
      </c>
      <c r="C87" s="54"/>
      <c r="D87" s="27">
        <f>SUM(D85)</f>
        <v>1000</v>
      </c>
    </row>
    <row r="88" spans="1:4" ht="15.75" customHeight="1">
      <c r="A88" s="3"/>
      <c r="B88" s="17"/>
      <c r="C88" s="8"/>
      <c r="D88" s="29"/>
    </row>
    <row r="89" spans="1:4" ht="15.75" customHeight="1">
      <c r="A89" s="3"/>
      <c r="B89" s="54" t="s">
        <v>297</v>
      </c>
      <c r="C89" s="54"/>
      <c r="D89" s="27">
        <f>SUM(D87)</f>
        <v>1000</v>
      </c>
    </row>
    <row r="90" spans="1:4" ht="15.75" customHeight="1" thickBot="1">
      <c r="A90" s="3"/>
      <c r="B90" s="17"/>
      <c r="C90" s="8"/>
      <c r="D90" s="29"/>
    </row>
    <row r="91" spans="1:4" ht="15.75" customHeight="1" thickBot="1">
      <c r="A91" s="3"/>
      <c r="B91" s="54" t="s">
        <v>298</v>
      </c>
      <c r="C91" s="54"/>
      <c r="D91" s="38">
        <f>SUM(D89)</f>
        <v>1000</v>
      </c>
    </row>
    <row r="92" spans="1:4" ht="15.75" customHeight="1">
      <c r="A92" s="3"/>
      <c r="B92" s="26"/>
      <c r="C92" s="26"/>
      <c r="D92" s="29"/>
    </row>
    <row r="93" spans="1:4" ht="15.75" customHeight="1">
      <c r="A93" s="3"/>
      <c r="B93" s="57" t="s">
        <v>310</v>
      </c>
      <c r="C93" s="57"/>
      <c r="D93" s="57"/>
    </row>
    <row r="94" spans="1:4" ht="15.75" customHeight="1">
      <c r="A94" s="3"/>
      <c r="B94" s="18"/>
      <c r="C94" s="18"/>
      <c r="D94" s="18"/>
    </row>
    <row r="95" spans="1:4" ht="15.75" customHeight="1">
      <c r="A95" s="3"/>
      <c r="B95" s="56" t="s">
        <v>311</v>
      </c>
      <c r="C95" s="56"/>
      <c r="D95" s="56"/>
    </row>
    <row r="96" spans="1:4" ht="15.75" customHeight="1">
      <c r="A96" s="3"/>
      <c r="B96" s="22" t="s">
        <v>144</v>
      </c>
      <c r="C96" s="19">
        <v>1020</v>
      </c>
      <c r="D96" s="4">
        <v>0</v>
      </c>
    </row>
    <row r="97" spans="1:4" ht="15.75" customHeight="1">
      <c r="A97" s="3"/>
      <c r="B97" s="54" t="s">
        <v>172</v>
      </c>
      <c r="C97" s="55"/>
      <c r="D97" s="27">
        <v>0</v>
      </c>
    </row>
    <row r="98" spans="1:4" ht="15.75" customHeight="1">
      <c r="A98" s="3"/>
      <c r="B98" s="26"/>
      <c r="C98" s="26"/>
      <c r="D98" s="29"/>
    </row>
    <row r="99" spans="1:4" ht="15.75" customHeight="1">
      <c r="A99" s="3"/>
      <c r="B99" s="26"/>
      <c r="C99" s="26"/>
      <c r="D99" s="31"/>
    </row>
    <row r="100" spans="1:4" ht="16.5" customHeight="1">
      <c r="A100" s="3"/>
      <c r="B100" s="57" t="s">
        <v>198</v>
      </c>
      <c r="C100" s="57"/>
      <c r="D100" s="57"/>
    </row>
    <row r="101" spans="1:4" ht="16.5" customHeight="1">
      <c r="A101" s="3"/>
      <c r="B101" s="18"/>
      <c r="C101" s="18"/>
      <c r="D101" s="18"/>
    </row>
    <row r="102" spans="1:4" ht="16.5" customHeight="1">
      <c r="A102" s="3"/>
      <c r="B102" s="56" t="s">
        <v>309</v>
      </c>
      <c r="C102" s="56"/>
      <c r="D102" s="56"/>
    </row>
    <row r="103" spans="1:4" ht="16.5" customHeight="1">
      <c r="A103" s="3"/>
      <c r="B103" s="22" t="s">
        <v>144</v>
      </c>
      <c r="C103" s="19">
        <v>1020</v>
      </c>
      <c r="D103" s="4">
        <v>5000</v>
      </c>
    </row>
    <row r="104" spans="1:4" ht="16.5" customHeight="1">
      <c r="A104" s="3"/>
      <c r="B104" s="54" t="s">
        <v>172</v>
      </c>
      <c r="C104" s="55"/>
      <c r="D104" s="27">
        <v>5000</v>
      </c>
    </row>
    <row r="105" spans="1:4" ht="16.5" customHeight="1">
      <c r="A105" s="3"/>
      <c r="B105" s="26"/>
      <c r="C105" s="26"/>
      <c r="D105" s="29"/>
    </row>
    <row r="106" spans="1:4" ht="16.5" customHeight="1">
      <c r="A106" s="3"/>
      <c r="B106" s="56" t="s">
        <v>199</v>
      </c>
      <c r="C106" s="56"/>
      <c r="D106" s="56"/>
    </row>
    <row r="107" spans="1:4" ht="16.5" customHeight="1">
      <c r="A107" s="3"/>
      <c r="B107" s="25" t="s">
        <v>126</v>
      </c>
      <c r="C107" s="25"/>
      <c r="D107" s="25"/>
    </row>
    <row r="108" spans="1:6" ht="16.5" customHeight="1">
      <c r="A108" s="3"/>
      <c r="B108" s="22" t="s">
        <v>144</v>
      </c>
      <c r="C108" s="34" t="s">
        <v>145</v>
      </c>
      <c r="D108" s="27">
        <f>D109+D110</f>
        <v>39000</v>
      </c>
      <c r="E108" s="7">
        <v>0</v>
      </c>
      <c r="F108" s="7">
        <v>15036</v>
      </c>
    </row>
    <row r="109" spans="1:6" ht="16.5" customHeight="1">
      <c r="A109" s="3"/>
      <c r="B109" s="22" t="s">
        <v>200</v>
      </c>
      <c r="C109" s="19" t="s">
        <v>201</v>
      </c>
      <c r="D109" s="4">
        <v>7000</v>
      </c>
      <c r="E109" s="7">
        <v>0</v>
      </c>
      <c r="F109" s="7">
        <v>0</v>
      </c>
    </row>
    <row r="110" spans="1:6" ht="15.75" customHeight="1">
      <c r="A110" s="3"/>
      <c r="B110" s="22" t="s">
        <v>152</v>
      </c>
      <c r="C110" s="19" t="s">
        <v>153</v>
      </c>
      <c r="D110" s="4">
        <v>32000</v>
      </c>
      <c r="E110" s="7">
        <v>0</v>
      </c>
      <c r="F110" s="7">
        <v>0</v>
      </c>
    </row>
    <row r="111" spans="1:6" ht="16.5" customHeight="1">
      <c r="A111" s="3"/>
      <c r="B111" s="22" t="s">
        <v>168</v>
      </c>
      <c r="C111" s="34" t="s">
        <v>169</v>
      </c>
      <c r="D111" s="27">
        <f>D112</f>
        <v>5000</v>
      </c>
      <c r="E111" s="7">
        <v>0</v>
      </c>
      <c r="F111" s="7">
        <v>2000</v>
      </c>
    </row>
    <row r="112" spans="1:6" ht="16.5" customHeight="1">
      <c r="A112" s="3"/>
      <c r="B112" s="22" t="s">
        <v>170</v>
      </c>
      <c r="C112" s="19" t="s">
        <v>171</v>
      </c>
      <c r="D112" s="4">
        <v>5000</v>
      </c>
      <c r="E112" s="7">
        <v>0</v>
      </c>
      <c r="F112" s="7">
        <v>0</v>
      </c>
    </row>
    <row r="113" spans="1:4" ht="16.5" customHeight="1">
      <c r="A113" s="3"/>
      <c r="B113" s="54" t="s">
        <v>172</v>
      </c>
      <c r="C113" s="55"/>
      <c r="D113" s="27">
        <f>D108+D111</f>
        <v>44000</v>
      </c>
    </row>
    <row r="114" spans="1:4" ht="15.75" customHeight="1">
      <c r="A114" s="3"/>
      <c r="B114" s="25" t="s">
        <v>177</v>
      </c>
      <c r="C114" s="25"/>
      <c r="D114" s="25"/>
    </row>
    <row r="115" spans="1:6" ht="15.75" customHeight="1">
      <c r="A115" s="3"/>
      <c r="B115" s="22" t="s">
        <v>180</v>
      </c>
      <c r="C115" s="19" t="s">
        <v>181</v>
      </c>
      <c r="D115" s="27">
        <f>D116</f>
        <v>0</v>
      </c>
      <c r="E115" s="7">
        <v>0</v>
      </c>
      <c r="F115" s="7">
        <v>14000</v>
      </c>
    </row>
    <row r="116" spans="1:6" ht="15.75" customHeight="1">
      <c r="A116" s="3"/>
      <c r="B116" s="22" t="s">
        <v>184</v>
      </c>
      <c r="C116" s="19" t="s">
        <v>185</v>
      </c>
      <c r="D116" s="4">
        <v>0</v>
      </c>
      <c r="E116" s="7">
        <v>0</v>
      </c>
      <c r="F116" s="7">
        <v>0</v>
      </c>
    </row>
    <row r="117" spans="1:4" ht="15.75" customHeight="1">
      <c r="A117" s="3"/>
      <c r="B117" s="54" t="s">
        <v>190</v>
      </c>
      <c r="C117" s="55"/>
      <c r="D117" s="27">
        <f>D115</f>
        <v>0</v>
      </c>
    </row>
    <row r="118" spans="1:4" ht="15.75" customHeight="1">
      <c r="A118" s="3"/>
      <c r="B118" s="17"/>
      <c r="C118" s="8"/>
      <c r="D118" s="6"/>
    </row>
    <row r="119" spans="1:4" ht="15.75" customHeight="1">
      <c r="A119" s="3"/>
      <c r="B119" s="54" t="s">
        <v>202</v>
      </c>
      <c r="C119" s="55"/>
      <c r="D119" s="27">
        <f>SUM(D113,D117)</f>
        <v>44000</v>
      </c>
    </row>
    <row r="120" spans="1:4" ht="15.75" customHeight="1">
      <c r="A120" s="3"/>
      <c r="B120" s="17"/>
      <c r="C120" s="8"/>
      <c r="D120" s="29"/>
    </row>
    <row r="121" spans="1:4" ht="16.5" customHeight="1">
      <c r="A121" s="3"/>
      <c r="B121" s="54" t="s">
        <v>203</v>
      </c>
      <c r="C121" s="55"/>
      <c r="D121" s="27">
        <f>SUM(D119)</f>
        <v>44000</v>
      </c>
    </row>
    <row r="122" spans="1:4" ht="16.5" customHeight="1">
      <c r="A122" s="3"/>
      <c r="B122" s="17"/>
      <c r="C122" s="8"/>
      <c r="D122" s="29"/>
    </row>
    <row r="123" spans="1:4" ht="16.5" customHeight="1">
      <c r="A123" s="3"/>
      <c r="B123" s="54" t="s">
        <v>204</v>
      </c>
      <c r="C123" s="55"/>
      <c r="D123" s="27">
        <v>49000</v>
      </c>
    </row>
    <row r="124" spans="1:4" ht="16.5" customHeight="1">
      <c r="A124" s="3"/>
      <c r="B124" s="26"/>
      <c r="C124" s="26"/>
      <c r="D124" s="29"/>
    </row>
    <row r="125" spans="1:4" ht="16.5" customHeight="1">
      <c r="A125" s="3"/>
      <c r="B125" s="26"/>
      <c r="C125" s="26"/>
      <c r="D125" s="29"/>
    </row>
    <row r="126" spans="1:4" ht="16.5" customHeight="1">
      <c r="A126" s="3"/>
      <c r="B126" s="57" t="s">
        <v>205</v>
      </c>
      <c r="C126" s="57"/>
      <c r="D126" s="57"/>
    </row>
    <row r="127" spans="1:4" ht="16.5" customHeight="1">
      <c r="A127" s="3"/>
      <c r="B127" s="58" t="s">
        <v>206</v>
      </c>
      <c r="C127" s="58"/>
      <c r="D127" s="58"/>
    </row>
    <row r="128" spans="1:4" ht="16.5" customHeight="1">
      <c r="A128" s="3"/>
      <c r="B128" s="18"/>
      <c r="C128" s="18"/>
      <c r="D128" s="18"/>
    </row>
    <row r="129" spans="1:4" ht="16.5" customHeight="1">
      <c r="A129" s="3"/>
      <c r="B129" s="18" t="s">
        <v>308</v>
      </c>
      <c r="C129" s="18"/>
      <c r="D129" s="18"/>
    </row>
    <row r="130" spans="1:4" ht="16.5" customHeight="1">
      <c r="A130" s="3"/>
      <c r="B130" s="22" t="s">
        <v>144</v>
      </c>
      <c r="C130" s="19" t="s">
        <v>153</v>
      </c>
      <c r="D130" s="4">
        <v>180000</v>
      </c>
    </row>
    <row r="131" spans="1:4" ht="16.5" customHeight="1">
      <c r="A131" s="3"/>
      <c r="B131" s="54" t="s">
        <v>172</v>
      </c>
      <c r="C131" s="55"/>
      <c r="D131" s="27">
        <v>180000</v>
      </c>
    </row>
    <row r="132" spans="1:4" ht="16.5" customHeight="1">
      <c r="A132" s="3"/>
      <c r="B132" s="44"/>
      <c r="C132" s="18"/>
      <c r="D132" s="18"/>
    </row>
    <row r="133" spans="1:4" ht="15.75" customHeight="1">
      <c r="A133" s="3"/>
      <c r="B133" s="9"/>
      <c r="C133" s="9"/>
      <c r="D133" s="9"/>
    </row>
    <row r="134" spans="1:4" ht="15.75" customHeight="1">
      <c r="A134" s="3"/>
      <c r="B134" s="56" t="s">
        <v>207</v>
      </c>
      <c r="C134" s="56"/>
      <c r="D134" s="56"/>
    </row>
    <row r="135" spans="1:4" ht="15.75" customHeight="1">
      <c r="A135" s="3"/>
      <c r="B135" s="25" t="s">
        <v>126</v>
      </c>
      <c r="C135" s="25"/>
      <c r="D135" s="25"/>
    </row>
    <row r="136" spans="1:4" ht="16.5" customHeight="1">
      <c r="A136" s="3"/>
      <c r="B136" s="22" t="s">
        <v>144</v>
      </c>
      <c r="C136" s="34" t="s">
        <v>145</v>
      </c>
      <c r="D136" s="27">
        <f>D137</f>
        <v>10000</v>
      </c>
    </row>
    <row r="137" spans="1:4" ht="16.5" customHeight="1">
      <c r="A137" s="3"/>
      <c r="B137" s="22" t="s">
        <v>152</v>
      </c>
      <c r="C137" s="19" t="s">
        <v>153</v>
      </c>
      <c r="D137" s="4">
        <v>10000</v>
      </c>
    </row>
    <row r="138" spans="1:4" ht="16.5" customHeight="1">
      <c r="A138" s="3"/>
      <c r="B138" s="54" t="s">
        <v>172</v>
      </c>
      <c r="C138" s="55"/>
      <c r="D138" s="27">
        <f>D136</f>
        <v>10000</v>
      </c>
    </row>
    <row r="139" spans="1:4" ht="16.5" customHeight="1">
      <c r="A139" s="3"/>
      <c r="B139" s="17"/>
      <c r="C139" s="8"/>
      <c r="D139" s="6"/>
    </row>
    <row r="140" spans="1:4" ht="16.5" customHeight="1">
      <c r="A140" s="3"/>
      <c r="B140" s="54" t="s">
        <v>208</v>
      </c>
      <c r="C140" s="55"/>
      <c r="D140" s="27">
        <f>SUM(D138)</f>
        <v>10000</v>
      </c>
    </row>
    <row r="141" spans="1:4" ht="16.5" customHeight="1">
      <c r="A141" s="3"/>
      <c r="B141" s="17"/>
      <c r="C141" s="8"/>
      <c r="D141" s="6"/>
    </row>
    <row r="142" spans="1:4" ht="16.5" customHeight="1">
      <c r="A142" s="3"/>
      <c r="B142" s="56" t="s">
        <v>209</v>
      </c>
      <c r="C142" s="56"/>
      <c r="D142" s="56"/>
    </row>
    <row r="143" spans="1:4" ht="16.5" customHeight="1">
      <c r="A143" s="3"/>
      <c r="B143" s="25" t="s">
        <v>126</v>
      </c>
      <c r="C143" s="25"/>
      <c r="D143" s="25"/>
    </row>
    <row r="144" spans="1:4" ht="16.5" customHeight="1">
      <c r="A144" s="3"/>
      <c r="B144" s="22" t="s">
        <v>130</v>
      </c>
      <c r="C144" s="19" t="s">
        <v>131</v>
      </c>
      <c r="D144" s="27">
        <f>D145</f>
        <v>12000</v>
      </c>
    </row>
    <row r="145" spans="1:6" ht="16.5" customHeight="1">
      <c r="A145" s="3"/>
      <c r="B145" s="22" t="s">
        <v>132</v>
      </c>
      <c r="C145" s="19" t="s">
        <v>133</v>
      </c>
      <c r="D145" s="4">
        <v>12000</v>
      </c>
      <c r="E145" s="7">
        <v>0</v>
      </c>
      <c r="F145" s="7">
        <v>111858</v>
      </c>
    </row>
    <row r="146" spans="1:6" ht="16.5" customHeight="1">
      <c r="A146" s="3"/>
      <c r="B146" s="22" t="s">
        <v>136</v>
      </c>
      <c r="C146" s="19" t="s">
        <v>137</v>
      </c>
      <c r="D146" s="27">
        <f>D147+D148+D149</f>
        <v>2306</v>
      </c>
      <c r="E146" s="7">
        <v>0</v>
      </c>
      <c r="F146" s="7">
        <v>0</v>
      </c>
    </row>
    <row r="147" spans="1:6" ht="15.75" customHeight="1">
      <c r="A147" s="3"/>
      <c r="B147" s="22" t="s">
        <v>138</v>
      </c>
      <c r="C147" s="19" t="s">
        <v>139</v>
      </c>
      <c r="D147" s="4">
        <v>1394</v>
      </c>
      <c r="E147" s="7">
        <v>0</v>
      </c>
      <c r="F147" s="7">
        <v>0</v>
      </c>
    </row>
    <row r="148" spans="1:6" ht="15.75" customHeight="1">
      <c r="A148" s="3"/>
      <c r="B148" s="22" t="s">
        <v>140</v>
      </c>
      <c r="C148" s="19" t="s">
        <v>141</v>
      </c>
      <c r="D148" s="4">
        <v>576</v>
      </c>
      <c r="E148" s="7">
        <v>0</v>
      </c>
      <c r="F148" s="7">
        <v>0</v>
      </c>
    </row>
    <row r="149" spans="1:6" ht="15.75" customHeight="1">
      <c r="A149" s="3"/>
      <c r="B149" s="22" t="s">
        <v>142</v>
      </c>
      <c r="C149" s="19" t="s">
        <v>143</v>
      </c>
      <c r="D149" s="4">
        <v>336</v>
      </c>
      <c r="E149" s="7">
        <v>0</v>
      </c>
      <c r="F149" s="7">
        <v>0</v>
      </c>
    </row>
    <row r="150" spans="1:4" ht="15.75" customHeight="1">
      <c r="A150" s="3"/>
      <c r="B150" s="22" t="s">
        <v>144</v>
      </c>
      <c r="C150" s="19" t="s">
        <v>145</v>
      </c>
      <c r="D150" s="27">
        <f>D151+D152+D153</f>
        <v>8700</v>
      </c>
    </row>
    <row r="151" spans="1:4" ht="16.5" customHeight="1">
      <c r="A151" s="3"/>
      <c r="B151" s="22" t="s">
        <v>148</v>
      </c>
      <c r="C151" s="19" t="s">
        <v>149</v>
      </c>
      <c r="D151" s="4">
        <v>6000</v>
      </c>
    </row>
    <row r="152" spans="1:4" ht="16.5" customHeight="1">
      <c r="A152" s="3"/>
      <c r="B152" s="22" t="s">
        <v>150</v>
      </c>
      <c r="C152" s="19" t="s">
        <v>151</v>
      </c>
      <c r="D152" s="4">
        <v>1500</v>
      </c>
    </row>
    <row r="153" spans="1:4" ht="16.5" customHeight="1">
      <c r="A153" s="3"/>
      <c r="B153" s="22" t="s">
        <v>152</v>
      </c>
      <c r="C153" s="19" t="s">
        <v>153</v>
      </c>
      <c r="D153" s="4">
        <v>1200</v>
      </c>
    </row>
    <row r="154" spans="1:4" ht="16.5" customHeight="1">
      <c r="A154" s="3"/>
      <c r="B154" s="54" t="s">
        <v>172</v>
      </c>
      <c r="C154" s="55"/>
      <c r="D154" s="27">
        <f>D144+D146+D150</f>
        <v>23006</v>
      </c>
    </row>
    <row r="155" spans="1:4" ht="16.5" customHeight="1">
      <c r="A155" s="3"/>
      <c r="B155" s="17"/>
      <c r="C155" s="8"/>
      <c r="D155" s="6"/>
    </row>
    <row r="156" spans="1:6" ht="15.75" customHeight="1">
      <c r="A156" s="3"/>
      <c r="B156" s="54" t="s">
        <v>210</v>
      </c>
      <c r="C156" s="55"/>
      <c r="D156" s="27">
        <f>SUM(D154)</f>
        <v>23006</v>
      </c>
      <c r="E156" s="7">
        <v>0</v>
      </c>
      <c r="F156" s="7">
        <v>77160</v>
      </c>
    </row>
    <row r="157" spans="1:6" ht="16.5" customHeight="1">
      <c r="A157" s="3"/>
      <c r="B157" s="17"/>
      <c r="C157" s="8"/>
      <c r="D157" s="29"/>
      <c r="E157" s="7">
        <v>0</v>
      </c>
      <c r="F157" s="7">
        <v>0</v>
      </c>
    </row>
    <row r="158" spans="1:6" ht="16.5" customHeight="1">
      <c r="A158" s="3"/>
      <c r="B158" s="54" t="s">
        <v>211</v>
      </c>
      <c r="C158" s="55"/>
      <c r="D158" s="27">
        <f>D140+D156</f>
        <v>33006</v>
      </c>
      <c r="E158" s="7">
        <v>0</v>
      </c>
      <c r="F158" s="7">
        <v>0</v>
      </c>
    </row>
    <row r="159" spans="1:4" ht="16.5" customHeight="1">
      <c r="A159" s="3"/>
      <c r="B159" s="17"/>
      <c r="C159" s="8"/>
      <c r="D159" s="29"/>
    </row>
    <row r="160" spans="1:4" ht="16.5" customHeight="1">
      <c r="A160" s="3"/>
      <c r="B160" s="54" t="s">
        <v>212</v>
      </c>
      <c r="C160" s="55"/>
      <c r="D160" s="27">
        <v>213006</v>
      </c>
    </row>
    <row r="161" spans="1:6" ht="15.75" customHeight="1">
      <c r="A161" s="3"/>
      <c r="B161" s="17"/>
      <c r="C161" s="8"/>
      <c r="D161" s="6"/>
      <c r="E161" s="7">
        <v>0</v>
      </c>
      <c r="F161" s="7">
        <v>213309</v>
      </c>
    </row>
    <row r="162" spans="1:6" ht="15.75" customHeight="1">
      <c r="A162" s="3"/>
      <c r="B162" s="17"/>
      <c r="C162" s="8"/>
      <c r="D162" s="6"/>
      <c r="E162" s="7">
        <v>0</v>
      </c>
      <c r="F162" s="7">
        <v>27700</v>
      </c>
    </row>
    <row r="163" spans="1:6" ht="15.75" customHeight="1">
      <c r="A163" s="3"/>
      <c r="B163" s="57" t="s">
        <v>213</v>
      </c>
      <c r="C163" s="57"/>
      <c r="D163" s="57"/>
      <c r="E163" s="7">
        <v>0</v>
      </c>
      <c r="F163" s="7">
        <v>0</v>
      </c>
    </row>
    <row r="164" spans="1:4" ht="15.75" customHeight="1">
      <c r="A164" s="3"/>
      <c r="B164" s="58" t="s">
        <v>214</v>
      </c>
      <c r="C164" s="58"/>
      <c r="D164" s="58"/>
    </row>
    <row r="165" spans="1:4" ht="16.5" customHeight="1">
      <c r="A165" s="3"/>
      <c r="B165" s="56" t="s">
        <v>215</v>
      </c>
      <c r="C165" s="56"/>
      <c r="D165" s="56"/>
    </row>
    <row r="166" spans="1:4" ht="16.5" customHeight="1">
      <c r="A166" s="3"/>
      <c r="B166" s="25" t="s">
        <v>126</v>
      </c>
      <c r="C166" s="25"/>
      <c r="D166" s="25"/>
    </row>
    <row r="167" spans="1:4" ht="16.5" customHeight="1">
      <c r="A167" s="3"/>
      <c r="B167" s="22" t="s">
        <v>144</v>
      </c>
      <c r="C167" s="34" t="s">
        <v>145</v>
      </c>
      <c r="D167" s="27">
        <f>D168+D169+D170+D171</f>
        <v>200000</v>
      </c>
    </row>
    <row r="168" spans="1:4" ht="16.5" customHeight="1">
      <c r="A168" s="3"/>
      <c r="B168" s="22" t="s">
        <v>148</v>
      </c>
      <c r="C168" s="19" t="s">
        <v>149</v>
      </c>
      <c r="D168" s="4">
        <v>20000</v>
      </c>
    </row>
    <row r="169" spans="1:4" ht="16.5" customHeight="1">
      <c r="A169" s="3"/>
      <c r="B169" s="22" t="s">
        <v>150</v>
      </c>
      <c r="C169" s="19" t="s">
        <v>151</v>
      </c>
      <c r="D169" s="4">
        <v>160000</v>
      </c>
    </row>
    <row r="170" spans="1:6" ht="16.5" customHeight="1">
      <c r="A170" s="3"/>
      <c r="B170" s="22" t="s">
        <v>152</v>
      </c>
      <c r="C170" s="19" t="s">
        <v>153</v>
      </c>
      <c r="D170" s="37">
        <v>20000</v>
      </c>
      <c r="E170" s="7">
        <v>0</v>
      </c>
      <c r="F170" s="7">
        <v>282638</v>
      </c>
    </row>
    <row r="171" spans="1:6" ht="16.5" customHeight="1">
      <c r="A171" s="3"/>
      <c r="B171" s="22" t="s">
        <v>216</v>
      </c>
      <c r="C171" s="19" t="s">
        <v>217</v>
      </c>
      <c r="D171" s="4">
        <v>0</v>
      </c>
      <c r="E171" s="7">
        <v>0</v>
      </c>
      <c r="F171" s="7">
        <v>0</v>
      </c>
    </row>
    <row r="172" spans="1:6" ht="15.75" customHeight="1">
      <c r="A172" s="3"/>
      <c r="B172" s="54" t="s">
        <v>172</v>
      </c>
      <c r="C172" s="55"/>
      <c r="D172" s="27">
        <f>D167</f>
        <v>200000</v>
      </c>
      <c r="E172" s="7">
        <v>0</v>
      </c>
      <c r="F172" s="7">
        <v>0</v>
      </c>
    </row>
    <row r="173" spans="1:6" ht="16.5" customHeight="1">
      <c r="A173" s="3"/>
      <c r="B173" s="17"/>
      <c r="C173" s="8"/>
      <c r="D173" s="29"/>
      <c r="E173" s="7">
        <v>0</v>
      </c>
      <c r="F173" s="7">
        <v>0</v>
      </c>
    </row>
    <row r="174" spans="1:6" ht="16.5" customHeight="1">
      <c r="A174" s="3"/>
      <c r="B174" s="54" t="s">
        <v>218</v>
      </c>
      <c r="C174" s="55"/>
      <c r="D174" s="27">
        <f>SUM(D172)</f>
        <v>200000</v>
      </c>
      <c r="E174" s="7">
        <v>0</v>
      </c>
      <c r="F174" s="7">
        <v>0</v>
      </c>
    </row>
    <row r="175" spans="1:4" ht="16.5" customHeight="1">
      <c r="A175" s="3"/>
      <c r="B175" s="17"/>
      <c r="C175" s="8"/>
      <c r="D175" s="6"/>
    </row>
    <row r="176" spans="1:4" ht="16.5" customHeight="1">
      <c r="A176" s="3"/>
      <c r="B176" s="56" t="s">
        <v>219</v>
      </c>
      <c r="C176" s="56"/>
      <c r="D176" s="56"/>
    </row>
    <row r="177" spans="1:6" ht="16.5" customHeight="1">
      <c r="A177" s="3"/>
      <c r="B177" s="25" t="s">
        <v>126</v>
      </c>
      <c r="C177" s="25"/>
      <c r="D177" s="25"/>
      <c r="E177" s="7">
        <v>0</v>
      </c>
      <c r="F177" s="7">
        <v>350435</v>
      </c>
    </row>
    <row r="178" spans="1:6" ht="16.5" customHeight="1">
      <c r="A178" s="3"/>
      <c r="B178" s="22" t="s">
        <v>144</v>
      </c>
      <c r="C178" s="34" t="s">
        <v>145</v>
      </c>
      <c r="D178" s="27">
        <f>D179+D180</f>
        <v>90000</v>
      </c>
      <c r="E178" s="7">
        <v>0</v>
      </c>
      <c r="F178" s="7">
        <v>229163</v>
      </c>
    </row>
    <row r="179" spans="1:6" ht="15.75" customHeight="1">
      <c r="A179" s="3"/>
      <c r="B179" s="22" t="s">
        <v>152</v>
      </c>
      <c r="C179" s="19" t="s">
        <v>153</v>
      </c>
      <c r="D179" s="36">
        <v>80000</v>
      </c>
      <c r="E179" s="7">
        <v>0</v>
      </c>
      <c r="F179" s="7">
        <v>0</v>
      </c>
    </row>
    <row r="180" spans="1:6" ht="15.75" customHeight="1">
      <c r="A180" s="3"/>
      <c r="B180" s="22" t="s">
        <v>216</v>
      </c>
      <c r="C180" s="19" t="s">
        <v>217</v>
      </c>
      <c r="D180" s="36">
        <v>10000</v>
      </c>
      <c r="E180" s="7">
        <v>0</v>
      </c>
      <c r="F180" s="7">
        <v>0</v>
      </c>
    </row>
    <row r="181" spans="1:6" ht="15.75" customHeight="1">
      <c r="A181" s="3"/>
      <c r="B181" s="54" t="s">
        <v>172</v>
      </c>
      <c r="C181" s="55"/>
      <c r="D181" s="27">
        <f>D178</f>
        <v>90000</v>
      </c>
      <c r="E181" s="7">
        <v>0</v>
      </c>
      <c r="F181" s="7">
        <v>0</v>
      </c>
    </row>
    <row r="182" spans="1:4" ht="15.75" customHeight="1">
      <c r="A182" s="3"/>
      <c r="B182" s="25" t="s">
        <v>177</v>
      </c>
      <c r="C182" s="25"/>
      <c r="D182" s="25"/>
    </row>
    <row r="183" spans="1:4" ht="15.75" customHeight="1">
      <c r="A183" s="3"/>
      <c r="B183" s="22" t="s">
        <v>178</v>
      </c>
      <c r="C183" s="19" t="s">
        <v>179</v>
      </c>
      <c r="D183" s="27">
        <v>3152476</v>
      </c>
    </row>
    <row r="184" spans="1:4" ht="15.75" customHeight="1">
      <c r="A184" s="3"/>
      <c r="B184" s="22" t="s">
        <v>180</v>
      </c>
      <c r="C184" s="19" t="s">
        <v>181</v>
      </c>
      <c r="D184" s="27">
        <v>19600</v>
      </c>
    </row>
    <row r="185" spans="1:4" ht="15.75" customHeight="1">
      <c r="A185" s="3"/>
      <c r="B185" s="22" t="s">
        <v>299</v>
      </c>
      <c r="C185" s="19">
        <v>5205</v>
      </c>
      <c r="D185" s="4"/>
    </row>
    <row r="186" spans="1:4" ht="16.5" customHeight="1">
      <c r="A186" s="3"/>
      <c r="B186" s="22" t="s">
        <v>220</v>
      </c>
      <c r="C186" s="19" t="s">
        <v>221</v>
      </c>
      <c r="D186" s="4">
        <v>19600</v>
      </c>
    </row>
    <row r="187" spans="1:4" ht="16.5" customHeight="1">
      <c r="A187" s="3"/>
      <c r="B187" s="54" t="s">
        <v>190</v>
      </c>
      <c r="C187" s="55"/>
      <c r="D187" s="27">
        <f>D183+D184</f>
        <v>3172076</v>
      </c>
    </row>
    <row r="188" spans="1:4" ht="16.5" customHeight="1">
      <c r="A188" s="3"/>
      <c r="B188" s="17"/>
      <c r="C188" s="8"/>
      <c r="D188" s="29"/>
    </row>
    <row r="189" spans="1:4" ht="16.5" customHeight="1">
      <c r="A189" s="3"/>
      <c r="B189" s="54" t="s">
        <v>222</v>
      </c>
      <c r="C189" s="55"/>
      <c r="D189" s="27">
        <f>D181+D187</f>
        <v>3262076</v>
      </c>
    </row>
    <row r="190" spans="1:4" ht="16.5" customHeight="1">
      <c r="A190" s="3"/>
      <c r="B190" s="17"/>
      <c r="C190" s="8"/>
      <c r="D190" s="6"/>
    </row>
    <row r="191" spans="1:4" ht="16.5" customHeight="1">
      <c r="A191" s="3"/>
      <c r="B191" s="56" t="s">
        <v>223</v>
      </c>
      <c r="C191" s="56"/>
      <c r="D191" s="56"/>
    </row>
    <row r="192" spans="1:6" ht="15.75" customHeight="1">
      <c r="A192" s="3"/>
      <c r="B192" s="25" t="s">
        <v>126</v>
      </c>
      <c r="C192" s="25"/>
      <c r="D192" s="25"/>
      <c r="E192" s="7">
        <v>0</v>
      </c>
      <c r="F192" s="7">
        <v>161075</v>
      </c>
    </row>
    <row r="193" spans="1:6" ht="16.5" customHeight="1">
      <c r="A193" s="3"/>
      <c r="B193" s="22" t="s">
        <v>144</v>
      </c>
      <c r="C193" s="34" t="s">
        <v>145</v>
      </c>
      <c r="D193" s="27">
        <f>D194+D195+D196+D197</f>
        <v>373787</v>
      </c>
      <c r="E193" s="7">
        <v>0</v>
      </c>
      <c r="F193" s="7">
        <v>0</v>
      </c>
    </row>
    <row r="194" spans="1:6" ht="16.5" customHeight="1">
      <c r="A194" s="3"/>
      <c r="B194" s="22" t="s">
        <v>148</v>
      </c>
      <c r="C194" s="19" t="s">
        <v>149</v>
      </c>
      <c r="D194" s="4">
        <v>40000</v>
      </c>
      <c r="E194" s="7">
        <v>0</v>
      </c>
      <c r="F194" s="7">
        <v>0</v>
      </c>
    </row>
    <row r="195" spans="1:4" ht="16.5" customHeight="1">
      <c r="A195" s="3"/>
      <c r="B195" s="22" t="s">
        <v>150</v>
      </c>
      <c r="C195" s="19" t="s">
        <v>151</v>
      </c>
      <c r="D195" s="4">
        <v>13000</v>
      </c>
    </row>
    <row r="196" spans="1:4" ht="15.75" customHeight="1">
      <c r="A196" s="3"/>
      <c r="B196" s="22" t="s">
        <v>152</v>
      </c>
      <c r="C196" s="19" t="s">
        <v>153</v>
      </c>
      <c r="D196" s="36">
        <v>270787</v>
      </c>
    </row>
    <row r="197" spans="1:6" ht="15.75" customHeight="1">
      <c r="A197" s="3"/>
      <c r="B197" s="22" t="s">
        <v>216</v>
      </c>
      <c r="C197" s="19" t="s">
        <v>217</v>
      </c>
      <c r="D197" s="4">
        <v>50000</v>
      </c>
      <c r="E197" s="7">
        <v>0</v>
      </c>
      <c r="F197" s="7">
        <v>380788</v>
      </c>
    </row>
    <row r="198" spans="1:6" ht="15.75" customHeight="1">
      <c r="A198" s="3"/>
      <c r="B198" s="54" t="s">
        <v>172</v>
      </c>
      <c r="C198" s="55"/>
      <c r="D198" s="27">
        <f>D193</f>
        <v>373787</v>
      </c>
      <c r="E198" s="7">
        <v>0</v>
      </c>
      <c r="F198" s="7">
        <v>0</v>
      </c>
    </row>
    <row r="199" spans="1:4" ht="15.75" customHeight="1">
      <c r="A199" s="3"/>
      <c r="B199" s="25" t="s">
        <v>177</v>
      </c>
      <c r="C199" s="25"/>
      <c r="D199" s="25"/>
    </row>
    <row r="200" spans="1:4" ht="16.5" customHeight="1">
      <c r="A200" s="3"/>
      <c r="B200" s="22" t="s">
        <v>178</v>
      </c>
      <c r="C200" s="34" t="s">
        <v>179</v>
      </c>
      <c r="D200" s="27">
        <v>150040</v>
      </c>
    </row>
    <row r="201" spans="1:4" ht="16.5" customHeight="1">
      <c r="A201" s="3"/>
      <c r="B201" s="22" t="s">
        <v>180</v>
      </c>
      <c r="C201" s="34" t="s">
        <v>181</v>
      </c>
      <c r="D201" s="27">
        <v>120600</v>
      </c>
    </row>
    <row r="202" spans="1:4" ht="16.5" customHeight="1">
      <c r="A202" s="3"/>
      <c r="B202" s="22" t="s">
        <v>182</v>
      </c>
      <c r="C202" s="19" t="s">
        <v>183</v>
      </c>
      <c r="D202" s="4"/>
    </row>
    <row r="203" spans="1:4" ht="16.5" customHeight="1">
      <c r="A203" s="3"/>
      <c r="B203" s="22" t="s">
        <v>220</v>
      </c>
      <c r="C203" s="19" t="s">
        <v>221</v>
      </c>
      <c r="D203" s="4">
        <v>120600</v>
      </c>
    </row>
    <row r="204" spans="1:4" ht="15.75" customHeight="1">
      <c r="A204" s="3"/>
      <c r="B204" s="22" t="s">
        <v>184</v>
      </c>
      <c r="C204" s="19" t="s">
        <v>185</v>
      </c>
      <c r="D204" s="4"/>
    </row>
    <row r="205" spans="1:6" ht="15.75" customHeight="1">
      <c r="A205" s="3"/>
      <c r="B205" s="54" t="s">
        <v>190</v>
      </c>
      <c r="C205" s="55"/>
      <c r="D205" s="27">
        <f>D200+D201</f>
        <v>270640</v>
      </c>
      <c r="E205" s="7">
        <v>0</v>
      </c>
      <c r="F205" s="7">
        <v>10012</v>
      </c>
    </row>
    <row r="206" spans="1:6" ht="15.75" customHeight="1">
      <c r="A206" s="3"/>
      <c r="B206" s="17"/>
      <c r="C206" s="8"/>
      <c r="D206" s="6"/>
      <c r="E206" s="7">
        <v>0</v>
      </c>
      <c r="F206" s="7">
        <v>0</v>
      </c>
    </row>
    <row r="207" spans="1:4" ht="15.75" customHeight="1">
      <c r="A207" s="3"/>
      <c r="B207" s="54" t="s">
        <v>224</v>
      </c>
      <c r="C207" s="55"/>
      <c r="D207" s="27">
        <f>SUM(D198,D205)</f>
        <v>644427</v>
      </c>
    </row>
    <row r="208" spans="1:4" ht="15.75" customHeight="1">
      <c r="A208" s="3"/>
      <c r="B208" s="17"/>
      <c r="C208" s="8"/>
      <c r="D208" s="29"/>
    </row>
    <row r="209" spans="1:4" ht="15.75" customHeight="1">
      <c r="A209" s="3"/>
      <c r="B209" s="54" t="s">
        <v>225</v>
      </c>
      <c r="C209" s="55"/>
      <c r="D209" s="27">
        <f>SUM(D174,D189,D207)</f>
        <v>4106503</v>
      </c>
    </row>
    <row r="210" spans="1:4" ht="15.75" customHeight="1">
      <c r="A210" s="3"/>
      <c r="B210" s="17"/>
      <c r="C210" s="8"/>
      <c r="D210" s="6"/>
    </row>
    <row r="211" spans="1:4" ht="16.5" customHeight="1">
      <c r="A211" s="3"/>
      <c r="B211" s="58" t="s">
        <v>226</v>
      </c>
      <c r="C211" s="58"/>
      <c r="D211" s="58"/>
    </row>
    <row r="212" spans="1:4" ht="16.5" customHeight="1">
      <c r="A212" s="3"/>
      <c r="B212" s="56" t="s">
        <v>227</v>
      </c>
      <c r="C212" s="56"/>
      <c r="D212" s="56"/>
    </row>
    <row r="213" spans="1:4" ht="16.5" customHeight="1">
      <c r="A213" s="3"/>
      <c r="B213" s="25" t="s">
        <v>126</v>
      </c>
      <c r="C213" s="25"/>
      <c r="D213" s="25"/>
    </row>
    <row r="214" spans="1:4" ht="16.5" customHeight="1">
      <c r="A214" s="3"/>
      <c r="B214" s="22" t="s">
        <v>144</v>
      </c>
      <c r="C214" s="34" t="s">
        <v>145</v>
      </c>
      <c r="D214" s="27">
        <f>D215+D216+D217+D218+D219+D220+D221</f>
        <v>1034935</v>
      </c>
    </row>
    <row r="215" spans="1:4" ht="16.5" customHeight="1">
      <c r="A215" s="3"/>
      <c r="B215" s="22" t="s">
        <v>312</v>
      </c>
      <c r="C215" s="19">
        <v>1013</v>
      </c>
      <c r="D215" s="4">
        <v>768265</v>
      </c>
    </row>
    <row r="216" spans="1:4" ht="16.5" customHeight="1">
      <c r="A216" s="3"/>
      <c r="B216" s="22" t="s">
        <v>148</v>
      </c>
      <c r="C216" s="19" t="s">
        <v>149</v>
      </c>
      <c r="D216" s="4"/>
    </row>
    <row r="217" spans="1:4" ht="16.5" customHeight="1">
      <c r="A217" s="3"/>
      <c r="B217" s="22" t="s">
        <v>150</v>
      </c>
      <c r="C217" s="19">
        <v>1016</v>
      </c>
      <c r="D217" s="4"/>
    </row>
    <row r="218" spans="1:4" ht="16.5" customHeight="1">
      <c r="A218" s="3"/>
      <c r="B218" s="22" t="s">
        <v>152</v>
      </c>
      <c r="C218" s="19" t="s">
        <v>153</v>
      </c>
      <c r="D218" s="4">
        <v>253670</v>
      </c>
    </row>
    <row r="219" spans="1:4" ht="16.5" customHeight="1">
      <c r="A219" s="3"/>
      <c r="B219" s="22" t="s">
        <v>216</v>
      </c>
      <c r="C219" s="33">
        <v>1030</v>
      </c>
      <c r="D219" s="4">
        <v>7000</v>
      </c>
    </row>
    <row r="220" spans="1:4" ht="16.5" customHeight="1">
      <c r="A220" s="3"/>
      <c r="B220" s="22" t="s">
        <v>154</v>
      </c>
      <c r="C220" s="33">
        <v>1051</v>
      </c>
      <c r="D220" s="4"/>
    </row>
    <row r="221" spans="1:4" ht="16.5" customHeight="1">
      <c r="A221" s="3"/>
      <c r="B221" s="22" t="s">
        <v>158</v>
      </c>
      <c r="C221" s="33">
        <v>1062</v>
      </c>
      <c r="D221" s="4">
        <v>6000</v>
      </c>
    </row>
    <row r="222" spans="1:4" ht="16.5" customHeight="1">
      <c r="A222" s="3"/>
      <c r="B222" s="54" t="s">
        <v>172</v>
      </c>
      <c r="C222" s="55"/>
      <c r="D222" s="27">
        <f>D214</f>
        <v>1034935</v>
      </c>
    </row>
    <row r="223" spans="1:4" ht="16.5" customHeight="1">
      <c r="A223" s="3"/>
      <c r="B223" s="25" t="s">
        <v>177</v>
      </c>
      <c r="C223" s="25"/>
      <c r="D223" s="25"/>
    </row>
    <row r="224" spans="1:4" ht="16.5" customHeight="1">
      <c r="A224" s="3"/>
      <c r="B224" s="22" t="s">
        <v>180</v>
      </c>
      <c r="C224" s="19" t="s">
        <v>181</v>
      </c>
      <c r="D224" s="27">
        <f>D225+D226</f>
        <v>139771</v>
      </c>
    </row>
    <row r="225" spans="1:4" ht="16.5" customHeight="1">
      <c r="A225" s="3"/>
      <c r="B225" s="22" t="s">
        <v>300</v>
      </c>
      <c r="C225" s="19">
        <v>5203</v>
      </c>
      <c r="D225" s="4">
        <v>31771</v>
      </c>
    </row>
    <row r="226" spans="1:6" ht="16.5" customHeight="1">
      <c r="A226" s="3"/>
      <c r="B226" s="22" t="s">
        <v>228</v>
      </c>
      <c r="C226" s="19" t="s">
        <v>229</v>
      </c>
      <c r="D226" s="4">
        <v>108000</v>
      </c>
      <c r="E226" s="7">
        <v>0</v>
      </c>
      <c r="F226" s="7">
        <v>5630</v>
      </c>
    </row>
    <row r="227" spans="1:6" ht="16.5" customHeight="1">
      <c r="A227" s="3"/>
      <c r="B227" s="54" t="s">
        <v>190</v>
      </c>
      <c r="C227" s="55"/>
      <c r="D227" s="27">
        <f>D224</f>
        <v>139771</v>
      </c>
      <c r="E227" s="7">
        <v>0</v>
      </c>
      <c r="F227" s="7">
        <v>0</v>
      </c>
    </row>
    <row r="228" spans="1:6" ht="16.5" customHeight="1">
      <c r="A228" s="3"/>
      <c r="B228" s="17"/>
      <c r="C228" s="8"/>
      <c r="D228" s="6"/>
      <c r="E228" s="7">
        <v>0</v>
      </c>
      <c r="F228" s="7">
        <v>9673</v>
      </c>
    </row>
    <row r="229" spans="1:6" ht="16.5" customHeight="1">
      <c r="A229" s="3"/>
      <c r="B229" s="54" t="s">
        <v>230</v>
      </c>
      <c r="C229" s="55"/>
      <c r="D229" s="27">
        <f>D222+D227</f>
        <v>1174706</v>
      </c>
      <c r="E229" s="7">
        <v>0</v>
      </c>
      <c r="F229" s="7">
        <v>0</v>
      </c>
    </row>
    <row r="230" spans="1:6" ht="16.5" customHeight="1">
      <c r="A230" s="3"/>
      <c r="B230" s="17"/>
      <c r="C230" s="8"/>
      <c r="D230" s="6"/>
      <c r="E230" s="7">
        <v>0</v>
      </c>
      <c r="F230" s="7">
        <v>1439</v>
      </c>
    </row>
    <row r="231" spans="1:6" ht="16.5" customHeight="1">
      <c r="A231" s="3"/>
      <c r="B231" s="56" t="s">
        <v>231</v>
      </c>
      <c r="C231" s="56"/>
      <c r="D231" s="56"/>
      <c r="E231" s="7">
        <v>0</v>
      </c>
      <c r="F231" s="7">
        <v>0</v>
      </c>
    </row>
    <row r="232" spans="1:6" ht="16.5" customHeight="1">
      <c r="A232" s="3"/>
      <c r="B232" s="25" t="s">
        <v>126</v>
      </c>
      <c r="C232" s="25"/>
      <c r="D232" s="25"/>
      <c r="E232" s="7">
        <v>0</v>
      </c>
      <c r="F232" s="7">
        <v>0</v>
      </c>
    </row>
    <row r="233" spans="1:6" ht="16.5" customHeight="1">
      <c r="A233" s="3"/>
      <c r="B233" s="22" t="s">
        <v>144</v>
      </c>
      <c r="C233" s="34" t="s">
        <v>145</v>
      </c>
      <c r="D233" s="27">
        <f>D234</f>
        <v>10012</v>
      </c>
      <c r="E233" s="7">
        <v>0</v>
      </c>
      <c r="F233" s="7">
        <v>0</v>
      </c>
    </row>
    <row r="234" spans="1:6" ht="16.5" customHeight="1">
      <c r="A234" s="3"/>
      <c r="B234" s="22" t="s">
        <v>152</v>
      </c>
      <c r="C234" s="19" t="s">
        <v>153</v>
      </c>
      <c r="D234" s="4">
        <v>10012</v>
      </c>
      <c r="E234" s="7">
        <v>0</v>
      </c>
      <c r="F234" s="7">
        <v>49460</v>
      </c>
    </row>
    <row r="235" spans="1:6" ht="16.5" customHeight="1">
      <c r="A235" s="3"/>
      <c r="B235" s="54" t="s">
        <v>172</v>
      </c>
      <c r="C235" s="55"/>
      <c r="D235" s="27">
        <f>D233</f>
        <v>10012</v>
      </c>
      <c r="E235" s="7">
        <v>0</v>
      </c>
      <c r="F235" s="7">
        <v>0</v>
      </c>
    </row>
    <row r="236" spans="1:6" ht="16.5" customHeight="1">
      <c r="A236" s="3"/>
      <c r="B236" s="17"/>
      <c r="C236" s="8"/>
      <c r="D236" s="6"/>
      <c r="E236" s="7">
        <v>0</v>
      </c>
      <c r="F236" s="7">
        <v>0</v>
      </c>
    </row>
    <row r="237" spans="1:6" ht="15.75" customHeight="1">
      <c r="A237" s="3"/>
      <c r="B237" s="54" t="s">
        <v>232</v>
      </c>
      <c r="C237" s="55"/>
      <c r="D237" s="27">
        <f>SUM(D235)</f>
        <v>10012</v>
      </c>
      <c r="E237" s="7">
        <v>0</v>
      </c>
      <c r="F237" s="7">
        <v>0</v>
      </c>
    </row>
    <row r="238" spans="1:6" ht="16.5" customHeight="1">
      <c r="A238" s="3"/>
      <c r="B238" s="17"/>
      <c r="C238" s="8"/>
      <c r="D238" s="6"/>
      <c r="E238" s="7">
        <v>0</v>
      </c>
      <c r="F238" s="7">
        <v>0</v>
      </c>
    </row>
    <row r="239" spans="1:6" ht="16.5" customHeight="1">
      <c r="A239" s="3"/>
      <c r="B239" s="54" t="s">
        <v>233</v>
      </c>
      <c r="C239" s="55"/>
      <c r="D239" s="27">
        <f>SUM(D229,D237)</f>
        <v>1184718</v>
      </c>
      <c r="E239" s="7">
        <v>0</v>
      </c>
      <c r="F239" s="7">
        <v>0</v>
      </c>
    </row>
    <row r="240" spans="1:4" ht="15.75" customHeight="1">
      <c r="A240" s="3"/>
      <c r="B240" s="17"/>
      <c r="C240" s="8"/>
      <c r="D240" s="29"/>
    </row>
    <row r="241" spans="1:4" ht="16.5" customHeight="1">
      <c r="A241" s="3"/>
      <c r="B241" s="54" t="s">
        <v>234</v>
      </c>
      <c r="C241" s="55"/>
      <c r="D241" s="27">
        <f>SUM(D209,D239)</f>
        <v>5291221</v>
      </c>
    </row>
    <row r="242" spans="1:6" ht="16.5" customHeight="1">
      <c r="A242" s="3"/>
      <c r="B242" s="17"/>
      <c r="C242" s="8"/>
      <c r="D242" s="6"/>
      <c r="E242" s="7">
        <v>0</v>
      </c>
      <c r="F242" s="7">
        <v>46500</v>
      </c>
    </row>
    <row r="243" spans="1:4" ht="15.75" customHeight="1">
      <c r="A243" s="3"/>
      <c r="B243" s="17"/>
      <c r="C243" s="8"/>
      <c r="D243" s="6"/>
    </row>
    <row r="244" spans="1:4" ht="15.75" customHeight="1">
      <c r="A244" s="3"/>
      <c r="B244" s="57" t="s">
        <v>235</v>
      </c>
      <c r="C244" s="57"/>
      <c r="D244" s="57"/>
    </row>
    <row r="245" spans="1:6" ht="15.75" customHeight="1">
      <c r="A245" s="3"/>
      <c r="B245" s="58" t="s">
        <v>236</v>
      </c>
      <c r="C245" s="58"/>
      <c r="D245" s="58"/>
      <c r="E245" s="7">
        <v>0</v>
      </c>
      <c r="F245" s="7">
        <v>9460</v>
      </c>
    </row>
    <row r="246" spans="1:4" ht="15.75" customHeight="1">
      <c r="A246" s="3"/>
      <c r="B246" s="56" t="s">
        <v>237</v>
      </c>
      <c r="C246" s="56"/>
      <c r="D246" s="56"/>
    </row>
    <row r="247" spans="1:4" ht="15.75" customHeight="1">
      <c r="A247" s="3"/>
      <c r="B247" s="25" t="s">
        <v>126</v>
      </c>
      <c r="C247" s="25"/>
      <c r="D247" s="25"/>
    </row>
    <row r="248" spans="1:4" ht="15.75" customHeight="1">
      <c r="A248" s="3"/>
      <c r="B248" s="22" t="s">
        <v>127</v>
      </c>
      <c r="C248" s="19" t="s">
        <v>10</v>
      </c>
      <c r="D248" s="27">
        <f>D249</f>
        <v>15600</v>
      </c>
    </row>
    <row r="249" spans="1:4" ht="16.5" customHeight="1">
      <c r="A249" s="3"/>
      <c r="B249" s="22" t="s">
        <v>128</v>
      </c>
      <c r="C249" s="19" t="s">
        <v>129</v>
      </c>
      <c r="D249" s="4">
        <v>15600</v>
      </c>
    </row>
    <row r="250" spans="1:4" ht="16.5" customHeight="1">
      <c r="A250" s="3"/>
      <c r="B250" s="22" t="s">
        <v>130</v>
      </c>
      <c r="C250" s="19" t="s">
        <v>131</v>
      </c>
      <c r="D250" s="27">
        <f>D251</f>
        <v>20000</v>
      </c>
    </row>
    <row r="251" spans="1:4" ht="16.5" customHeight="1">
      <c r="A251" s="3"/>
      <c r="B251" s="22" t="s">
        <v>134</v>
      </c>
      <c r="C251" s="19" t="s">
        <v>135</v>
      </c>
      <c r="D251" s="4">
        <v>20000</v>
      </c>
    </row>
    <row r="252" spans="1:4" ht="16.5" customHeight="1">
      <c r="A252" s="3"/>
      <c r="B252" s="22" t="s">
        <v>136</v>
      </c>
      <c r="C252" s="19" t="s">
        <v>137</v>
      </c>
      <c r="D252" s="27">
        <f>D253+D254+D255</f>
        <v>6800</v>
      </c>
    </row>
    <row r="253" spans="1:4" ht="16.5" customHeight="1">
      <c r="A253" s="3"/>
      <c r="B253" s="22" t="s">
        <v>138</v>
      </c>
      <c r="C253" s="19" t="s">
        <v>139</v>
      </c>
      <c r="D253" s="4">
        <v>4100</v>
      </c>
    </row>
    <row r="254" spans="1:4" ht="16.5" customHeight="1">
      <c r="A254" s="3"/>
      <c r="B254" s="22" t="s">
        <v>140</v>
      </c>
      <c r="C254" s="19" t="s">
        <v>141</v>
      </c>
      <c r="D254" s="4">
        <v>1700</v>
      </c>
    </row>
    <row r="255" spans="1:6" ht="16.5" customHeight="1">
      <c r="A255" s="3"/>
      <c r="B255" s="22" t="s">
        <v>142</v>
      </c>
      <c r="C255" s="19" t="s">
        <v>143</v>
      </c>
      <c r="D255" s="4">
        <v>1000</v>
      </c>
      <c r="E255" s="7">
        <v>0</v>
      </c>
      <c r="F255" s="7">
        <v>9502</v>
      </c>
    </row>
    <row r="256" spans="1:6" ht="16.5" customHeight="1">
      <c r="A256" s="3"/>
      <c r="B256" s="22" t="s">
        <v>144</v>
      </c>
      <c r="C256" s="34" t="s">
        <v>145</v>
      </c>
      <c r="D256" s="27">
        <f>D257+D258+D259+D260</f>
        <v>169000</v>
      </c>
      <c r="E256" s="7">
        <v>0</v>
      </c>
      <c r="F256" s="7">
        <v>0</v>
      </c>
    </row>
    <row r="257" spans="1:6" ht="16.5" customHeight="1">
      <c r="A257" s="3"/>
      <c r="B257" s="22" t="s">
        <v>148</v>
      </c>
      <c r="C257" s="19" t="s">
        <v>149</v>
      </c>
      <c r="D257" s="4">
        <v>20000</v>
      </c>
      <c r="E257" s="7">
        <v>0</v>
      </c>
      <c r="F257" s="7">
        <v>0</v>
      </c>
    </row>
    <row r="258" spans="1:6" ht="16.5" customHeight="1">
      <c r="A258" s="3"/>
      <c r="B258" s="22" t="s">
        <v>150</v>
      </c>
      <c r="C258" s="19" t="s">
        <v>151</v>
      </c>
      <c r="D258" s="4">
        <v>34000</v>
      </c>
      <c r="E258" s="7">
        <v>0</v>
      </c>
      <c r="F258" s="7">
        <v>1874</v>
      </c>
    </row>
    <row r="259" spans="1:6" ht="16.5" customHeight="1">
      <c r="A259" s="3"/>
      <c r="B259" s="22" t="s">
        <v>152</v>
      </c>
      <c r="C259" s="19" t="s">
        <v>153</v>
      </c>
      <c r="D259" s="4">
        <v>95000</v>
      </c>
      <c r="E259" s="7">
        <v>0</v>
      </c>
      <c r="F259" s="7">
        <v>0</v>
      </c>
    </row>
    <row r="260" spans="1:6" ht="16.5" customHeight="1">
      <c r="A260" s="3"/>
      <c r="B260" s="22" t="s">
        <v>216</v>
      </c>
      <c r="C260" s="19" t="s">
        <v>217</v>
      </c>
      <c r="D260" s="4">
        <v>20000</v>
      </c>
      <c r="E260" s="7">
        <v>0</v>
      </c>
      <c r="F260" s="7">
        <v>0</v>
      </c>
    </row>
    <row r="261" spans="1:6" ht="16.5" customHeight="1">
      <c r="A261" s="3"/>
      <c r="B261" s="22" t="s">
        <v>160</v>
      </c>
      <c r="C261" s="19" t="s">
        <v>161</v>
      </c>
      <c r="D261" s="4">
        <v>0</v>
      </c>
      <c r="E261" s="7">
        <v>0</v>
      </c>
      <c r="F261" s="7">
        <v>0</v>
      </c>
    </row>
    <row r="262" spans="1:6" ht="16.5" customHeight="1">
      <c r="A262" s="3"/>
      <c r="B262" s="54" t="s">
        <v>172</v>
      </c>
      <c r="C262" s="55"/>
      <c r="D262" s="27">
        <f>D248+D250+D252+D256</f>
        <v>211400</v>
      </c>
      <c r="E262" s="7">
        <v>0</v>
      </c>
      <c r="F262" s="7">
        <v>38021</v>
      </c>
    </row>
    <row r="263" spans="1:6" ht="16.5" customHeight="1">
      <c r="A263" s="3"/>
      <c r="B263" s="25" t="s">
        <v>173</v>
      </c>
      <c r="C263" s="25"/>
      <c r="D263" s="25"/>
      <c r="E263" s="7">
        <v>0</v>
      </c>
      <c r="F263" s="7">
        <v>0</v>
      </c>
    </row>
    <row r="264" spans="1:6" ht="15.75" customHeight="1">
      <c r="A264" s="3"/>
      <c r="B264" s="22" t="s">
        <v>238</v>
      </c>
      <c r="C264" s="19" t="s">
        <v>82</v>
      </c>
      <c r="D264" s="4">
        <v>77000</v>
      </c>
      <c r="E264" s="7">
        <v>0</v>
      </c>
      <c r="F264" s="7">
        <v>0</v>
      </c>
    </row>
    <row r="265" spans="1:6" ht="15.75" customHeight="1">
      <c r="A265" s="3"/>
      <c r="B265" s="54" t="s">
        <v>176</v>
      </c>
      <c r="C265" s="55"/>
      <c r="D265" s="27">
        <f>D264</f>
        <v>77000</v>
      </c>
      <c r="E265" s="7">
        <v>0</v>
      </c>
      <c r="F265" s="7">
        <v>0</v>
      </c>
    </row>
    <row r="266" spans="1:6" ht="15.75" customHeight="1">
      <c r="A266" s="3"/>
      <c r="B266" s="25" t="s">
        <v>177</v>
      </c>
      <c r="C266" s="25"/>
      <c r="D266" s="25"/>
      <c r="E266" s="7">
        <v>0</v>
      </c>
      <c r="F266" s="7">
        <v>0</v>
      </c>
    </row>
    <row r="267" spans="1:4" ht="15.75" customHeight="1">
      <c r="A267" s="22" t="s">
        <v>239</v>
      </c>
      <c r="B267" s="19" t="s">
        <v>301</v>
      </c>
      <c r="C267" s="35">
        <v>5100</v>
      </c>
      <c r="D267" s="27">
        <v>176400</v>
      </c>
    </row>
    <row r="268" spans="1:4" ht="15.75" customHeight="1">
      <c r="A268" s="3"/>
      <c r="B268" s="22" t="s">
        <v>303</v>
      </c>
      <c r="C268" s="19">
        <v>5200</v>
      </c>
      <c r="D268" s="27">
        <v>0</v>
      </c>
    </row>
    <row r="269" spans="1:4" ht="15.75" customHeight="1">
      <c r="A269" s="3"/>
      <c r="B269" s="22" t="s">
        <v>302</v>
      </c>
      <c r="C269" s="19">
        <v>5219</v>
      </c>
      <c r="D269" s="4">
        <v>0</v>
      </c>
    </row>
    <row r="270" spans="1:4" ht="15.75" customHeight="1">
      <c r="A270" s="3"/>
      <c r="B270" s="22" t="s">
        <v>239</v>
      </c>
      <c r="C270" s="34" t="s">
        <v>240</v>
      </c>
      <c r="D270" s="27"/>
    </row>
    <row r="271" spans="1:4" ht="16.5" customHeight="1">
      <c r="A271" s="3"/>
      <c r="B271" s="54" t="s">
        <v>190</v>
      </c>
      <c r="C271" s="55"/>
      <c r="D271" s="27">
        <f>D267+D268+D270</f>
        <v>176400</v>
      </c>
    </row>
    <row r="272" spans="1:4" ht="16.5" customHeight="1">
      <c r="A272" s="3"/>
      <c r="B272" s="17"/>
      <c r="C272" s="8"/>
      <c r="D272" s="6"/>
    </row>
    <row r="273" spans="1:4" ht="16.5" customHeight="1">
      <c r="A273" s="3"/>
      <c r="B273" s="54" t="s">
        <v>241</v>
      </c>
      <c r="C273" s="55"/>
      <c r="D273" s="27">
        <f>SUM(D262,D265,D271)</f>
        <v>464800</v>
      </c>
    </row>
    <row r="274" spans="1:4" ht="16.5" customHeight="1">
      <c r="A274" s="3"/>
      <c r="B274" s="17"/>
      <c r="C274" s="8"/>
      <c r="D274" s="29"/>
    </row>
    <row r="275" spans="1:4" ht="16.5" customHeight="1">
      <c r="A275" s="3"/>
      <c r="B275" s="54" t="s">
        <v>242</v>
      </c>
      <c r="C275" s="55"/>
      <c r="D275" s="27">
        <f>SUM(D273)</f>
        <v>464800</v>
      </c>
    </row>
    <row r="276" spans="1:6" ht="16.5" customHeight="1">
      <c r="A276" s="3"/>
      <c r="B276" s="17"/>
      <c r="C276" s="8"/>
      <c r="D276" s="6"/>
      <c r="E276" s="7">
        <v>0</v>
      </c>
      <c r="F276" s="7">
        <v>3230</v>
      </c>
    </row>
    <row r="277" spans="1:6" ht="16.5" customHeight="1">
      <c r="A277" s="3"/>
      <c r="B277" s="58" t="s">
        <v>243</v>
      </c>
      <c r="C277" s="58"/>
      <c r="D277" s="58"/>
      <c r="E277" s="7">
        <v>0</v>
      </c>
      <c r="F277" s="7">
        <v>0</v>
      </c>
    </row>
    <row r="278" spans="1:6" ht="16.5" customHeight="1">
      <c r="A278" s="3"/>
      <c r="B278" s="56" t="s">
        <v>244</v>
      </c>
      <c r="C278" s="56"/>
      <c r="D278" s="56"/>
      <c r="E278" s="7">
        <v>0</v>
      </c>
      <c r="F278" s="7">
        <v>134</v>
      </c>
    </row>
    <row r="279" spans="1:6" ht="16.5" customHeight="1">
      <c r="A279" s="3"/>
      <c r="B279" s="25" t="s">
        <v>126</v>
      </c>
      <c r="C279" s="25"/>
      <c r="D279" s="25"/>
      <c r="E279" s="7">
        <v>0</v>
      </c>
      <c r="F279" s="7">
        <v>0</v>
      </c>
    </row>
    <row r="280" spans="1:6" ht="16.5" customHeight="1">
      <c r="A280" s="3"/>
      <c r="B280" s="22" t="s">
        <v>130</v>
      </c>
      <c r="C280" s="34" t="s">
        <v>131</v>
      </c>
      <c r="D280" s="27">
        <v>32000</v>
      </c>
      <c r="E280" s="7">
        <v>0</v>
      </c>
      <c r="F280" s="7">
        <v>0</v>
      </c>
    </row>
    <row r="281" spans="1:6" ht="16.5" customHeight="1">
      <c r="A281" s="3"/>
      <c r="B281" s="22" t="s">
        <v>132</v>
      </c>
      <c r="C281" s="19" t="s">
        <v>133</v>
      </c>
      <c r="D281" s="4">
        <v>31500</v>
      </c>
      <c r="E281" s="7">
        <v>0</v>
      </c>
      <c r="F281" s="7">
        <v>0</v>
      </c>
    </row>
    <row r="282" spans="1:6" ht="16.5" customHeight="1">
      <c r="A282" s="3"/>
      <c r="B282" s="22" t="s">
        <v>134</v>
      </c>
      <c r="C282" s="19" t="s">
        <v>135</v>
      </c>
      <c r="D282" s="4"/>
      <c r="E282" s="7">
        <v>0</v>
      </c>
      <c r="F282" s="7">
        <v>57008</v>
      </c>
    </row>
    <row r="283" spans="1:4" ht="16.5" customHeight="1">
      <c r="A283" s="3"/>
      <c r="B283" s="22" t="s">
        <v>289</v>
      </c>
      <c r="C283" s="28" t="s">
        <v>290</v>
      </c>
      <c r="D283" s="4">
        <v>500</v>
      </c>
    </row>
    <row r="284" spans="1:6" ht="16.5" customHeight="1">
      <c r="A284" s="3"/>
      <c r="B284" s="22" t="s">
        <v>136</v>
      </c>
      <c r="C284" s="34" t="s">
        <v>137</v>
      </c>
      <c r="D284" s="27">
        <f>D285+D286+D287</f>
        <v>6100</v>
      </c>
      <c r="E284" s="7">
        <v>0</v>
      </c>
      <c r="F284" s="7">
        <v>0</v>
      </c>
    </row>
    <row r="285" spans="1:6" ht="15.75" customHeight="1">
      <c r="A285" s="3"/>
      <c r="B285" s="22" t="s">
        <v>138</v>
      </c>
      <c r="C285" s="19" t="s">
        <v>139</v>
      </c>
      <c r="D285" s="4">
        <v>3700</v>
      </c>
      <c r="E285" s="7">
        <v>0</v>
      </c>
      <c r="F285" s="7">
        <v>0</v>
      </c>
    </row>
    <row r="286" spans="1:6" ht="15.75" customHeight="1">
      <c r="A286" s="3"/>
      <c r="B286" s="22" t="s">
        <v>140</v>
      </c>
      <c r="C286" s="19" t="s">
        <v>141</v>
      </c>
      <c r="D286" s="4">
        <v>1500</v>
      </c>
      <c r="E286" s="7">
        <v>0</v>
      </c>
      <c r="F286" s="7">
        <v>0</v>
      </c>
    </row>
    <row r="287" spans="1:6" ht="15.75" customHeight="1">
      <c r="A287" s="3"/>
      <c r="B287" s="22" t="s">
        <v>142</v>
      </c>
      <c r="C287" s="19" t="s">
        <v>143</v>
      </c>
      <c r="D287" s="4">
        <v>900</v>
      </c>
      <c r="E287" s="7">
        <v>0</v>
      </c>
      <c r="F287" s="7">
        <v>0</v>
      </c>
    </row>
    <row r="288" spans="1:4" ht="15.75" customHeight="1">
      <c r="A288" s="3"/>
      <c r="B288" s="22" t="s">
        <v>144</v>
      </c>
      <c r="C288" s="34" t="s">
        <v>145</v>
      </c>
      <c r="D288" s="27">
        <f>D289+D290+D291+D292</f>
        <v>32500</v>
      </c>
    </row>
    <row r="289" spans="1:4" ht="15.75" customHeight="1">
      <c r="A289" s="3"/>
      <c r="B289" s="22" t="s">
        <v>148</v>
      </c>
      <c r="C289" s="19" t="s">
        <v>149</v>
      </c>
      <c r="D289" s="4">
        <v>14500</v>
      </c>
    </row>
    <row r="290" spans="1:4" ht="15.75" customHeight="1">
      <c r="A290" s="3"/>
      <c r="B290" s="22" t="s">
        <v>150</v>
      </c>
      <c r="C290" s="19" t="s">
        <v>151</v>
      </c>
      <c r="D290" s="4">
        <v>4000</v>
      </c>
    </row>
    <row r="291" spans="1:4" ht="15.75" customHeight="1">
      <c r="A291" s="3"/>
      <c r="B291" s="22" t="s">
        <v>152</v>
      </c>
      <c r="C291" s="19" t="s">
        <v>153</v>
      </c>
      <c r="D291" s="4">
        <v>14000</v>
      </c>
    </row>
    <row r="292" spans="1:4" ht="16.5" customHeight="1">
      <c r="A292" s="3"/>
      <c r="B292" s="22" t="s">
        <v>216</v>
      </c>
      <c r="C292" s="19" t="s">
        <v>217</v>
      </c>
      <c r="D292" s="4"/>
    </row>
    <row r="293" spans="1:4" ht="16.5" customHeight="1">
      <c r="A293" s="3"/>
      <c r="B293" s="54" t="s">
        <v>172</v>
      </c>
      <c r="C293" s="55"/>
      <c r="D293" s="27">
        <f>D280+D284+D288</f>
        <v>70600</v>
      </c>
    </row>
    <row r="294" spans="1:4" ht="16.5" customHeight="1">
      <c r="A294" s="3"/>
      <c r="B294" s="17"/>
      <c r="C294" s="8"/>
      <c r="D294" s="29"/>
    </row>
    <row r="295" spans="1:4" ht="16.5" customHeight="1">
      <c r="A295" s="3"/>
      <c r="B295" s="54" t="s">
        <v>245</v>
      </c>
      <c r="C295" s="55"/>
      <c r="D295" s="27">
        <f>SUM(D293)</f>
        <v>70600</v>
      </c>
    </row>
    <row r="296" spans="1:4" ht="16.5" customHeight="1">
      <c r="A296" s="3"/>
      <c r="B296" s="17"/>
      <c r="C296" s="8"/>
      <c r="D296" s="6"/>
    </row>
    <row r="297" spans="1:4" ht="16.5" customHeight="1">
      <c r="A297" s="3"/>
      <c r="B297" s="59" t="s">
        <v>246</v>
      </c>
      <c r="C297" s="59"/>
      <c r="D297" s="59"/>
    </row>
    <row r="298" spans="1:4" ht="16.5" customHeight="1">
      <c r="A298" s="3"/>
      <c r="B298" s="25" t="s">
        <v>126</v>
      </c>
      <c r="C298" s="25"/>
      <c r="D298" s="25"/>
    </row>
    <row r="299" spans="1:4" ht="16.5" customHeight="1">
      <c r="A299" s="3"/>
      <c r="B299" s="22" t="s">
        <v>130</v>
      </c>
      <c r="C299" s="34" t="s">
        <v>131</v>
      </c>
      <c r="D299" s="27">
        <f>D300</f>
        <v>20000</v>
      </c>
    </row>
    <row r="300" spans="1:4" ht="15.75" customHeight="1">
      <c r="A300" s="3"/>
      <c r="B300" s="22" t="s">
        <v>134</v>
      </c>
      <c r="C300" s="39" t="s">
        <v>135</v>
      </c>
      <c r="D300" s="32">
        <v>20000</v>
      </c>
    </row>
    <row r="301" spans="1:6" ht="15.75" customHeight="1">
      <c r="A301" s="3"/>
      <c r="B301" s="22" t="s">
        <v>136</v>
      </c>
      <c r="C301" s="34" t="s">
        <v>137</v>
      </c>
      <c r="D301" s="27">
        <f>D302+D303+D304</f>
        <v>3844</v>
      </c>
      <c r="E301" s="7">
        <v>0</v>
      </c>
      <c r="F301" s="7">
        <v>13368</v>
      </c>
    </row>
    <row r="302" spans="1:6" ht="15.75" customHeight="1">
      <c r="A302" s="3"/>
      <c r="B302" s="22" t="s">
        <v>138</v>
      </c>
      <c r="C302" s="19" t="s">
        <v>139</v>
      </c>
      <c r="D302" s="4">
        <v>2324</v>
      </c>
      <c r="E302" s="7">
        <v>0</v>
      </c>
      <c r="F302" s="7">
        <v>0</v>
      </c>
    </row>
    <row r="303" spans="1:4" ht="15.75" customHeight="1">
      <c r="A303" s="3"/>
      <c r="B303" s="22" t="s">
        <v>140</v>
      </c>
      <c r="C303" s="19" t="s">
        <v>141</v>
      </c>
      <c r="D303" s="4">
        <v>960</v>
      </c>
    </row>
    <row r="304" spans="1:4" ht="15.75" customHeight="1">
      <c r="A304" s="3"/>
      <c r="B304" s="22" t="s">
        <v>142</v>
      </c>
      <c r="C304" s="19" t="s">
        <v>143</v>
      </c>
      <c r="D304" s="4">
        <v>560</v>
      </c>
    </row>
    <row r="305" spans="1:4" ht="15.75" customHeight="1">
      <c r="A305" s="3"/>
      <c r="B305" s="22" t="s">
        <v>144</v>
      </c>
      <c r="C305" s="34" t="s">
        <v>145</v>
      </c>
      <c r="D305" s="27">
        <f>D306+D307+D308+D309</f>
        <v>101500</v>
      </c>
    </row>
    <row r="306" spans="1:4" ht="16.5" customHeight="1">
      <c r="A306" s="3"/>
      <c r="B306" s="22" t="s">
        <v>146</v>
      </c>
      <c r="C306" s="19" t="s">
        <v>147</v>
      </c>
      <c r="D306" s="4">
        <v>6000</v>
      </c>
    </row>
    <row r="307" spans="1:4" ht="16.5" customHeight="1">
      <c r="A307" s="3"/>
      <c r="B307" s="22" t="s">
        <v>148</v>
      </c>
      <c r="C307" s="19" t="s">
        <v>149</v>
      </c>
      <c r="D307" s="4">
        <v>10000</v>
      </c>
    </row>
    <row r="308" spans="1:4" ht="16.5" customHeight="1">
      <c r="A308" s="3"/>
      <c r="B308" s="22" t="s">
        <v>150</v>
      </c>
      <c r="C308" s="19" t="s">
        <v>151</v>
      </c>
      <c r="D308" s="4">
        <v>3000</v>
      </c>
    </row>
    <row r="309" spans="1:4" ht="16.5" customHeight="1">
      <c r="A309" s="3"/>
      <c r="B309" s="22" t="s">
        <v>152</v>
      </c>
      <c r="C309" s="19" t="s">
        <v>153</v>
      </c>
      <c r="D309" s="4">
        <v>82500</v>
      </c>
    </row>
    <row r="310" spans="1:4" ht="16.5" customHeight="1">
      <c r="A310" s="3"/>
      <c r="B310" s="54" t="s">
        <v>172</v>
      </c>
      <c r="C310" s="55"/>
      <c r="D310" s="27">
        <f>D299+D301+D305</f>
        <v>125344</v>
      </c>
    </row>
    <row r="311" spans="1:4" ht="15.75" customHeight="1">
      <c r="A311" s="3"/>
      <c r="B311" s="17"/>
      <c r="C311" s="8"/>
      <c r="D311" s="29"/>
    </row>
    <row r="312" spans="1:6" ht="15.75" customHeight="1">
      <c r="A312" s="3"/>
      <c r="B312" s="54" t="s">
        <v>247</v>
      </c>
      <c r="C312" s="55"/>
      <c r="D312" s="27">
        <f>SUM(D310)</f>
        <v>125344</v>
      </c>
      <c r="E312" s="7">
        <v>0</v>
      </c>
      <c r="F312" s="7">
        <v>1265</v>
      </c>
    </row>
    <row r="313" spans="1:4" ht="15.75" customHeight="1">
      <c r="A313" s="3"/>
      <c r="B313" s="26"/>
      <c r="C313" s="26"/>
      <c r="D313" s="29"/>
    </row>
    <row r="314" spans="1:4" ht="16.5" customHeight="1">
      <c r="A314" s="3"/>
      <c r="B314" s="41" t="s">
        <v>305</v>
      </c>
      <c r="C314" s="25"/>
      <c r="D314" s="25"/>
    </row>
    <row r="315" spans="1:4" ht="16.5" customHeight="1">
      <c r="A315" s="3"/>
      <c r="B315" s="41"/>
      <c r="C315" s="19">
        <v>5200</v>
      </c>
      <c r="D315" s="4">
        <v>131959</v>
      </c>
    </row>
    <row r="316" spans="1:4" ht="16.5" customHeight="1">
      <c r="A316" s="3"/>
      <c r="B316" s="43" t="s">
        <v>307</v>
      </c>
      <c r="C316" s="19">
        <v>5203</v>
      </c>
      <c r="D316" s="4">
        <v>81977</v>
      </c>
    </row>
    <row r="317" spans="1:4" ht="16.5" customHeight="1">
      <c r="A317" s="3"/>
      <c r="B317" s="42" t="s">
        <v>304</v>
      </c>
      <c r="C317" s="19">
        <v>5206</v>
      </c>
      <c r="D317" s="4">
        <v>49982</v>
      </c>
    </row>
    <row r="318" spans="1:4" ht="16.5" customHeight="1">
      <c r="A318" s="3"/>
      <c r="B318" s="54" t="s">
        <v>190</v>
      </c>
      <c r="C318" s="55"/>
      <c r="D318" s="27">
        <v>131959</v>
      </c>
    </row>
    <row r="319" spans="1:6" ht="15.75" customHeight="1">
      <c r="A319" s="3"/>
      <c r="B319" s="17"/>
      <c r="C319" s="8"/>
      <c r="D319" s="29"/>
      <c r="E319" s="7">
        <v>0</v>
      </c>
      <c r="F319" s="7">
        <v>0</v>
      </c>
    </row>
    <row r="320" spans="1:4" ht="15.75" customHeight="1">
      <c r="A320" s="3"/>
      <c r="B320" s="54" t="s">
        <v>248</v>
      </c>
      <c r="C320" s="55"/>
      <c r="D320" s="27">
        <v>327903</v>
      </c>
    </row>
    <row r="321" spans="1:4" ht="16.5" customHeight="1">
      <c r="A321" s="3"/>
      <c r="B321" s="17"/>
      <c r="C321" s="8"/>
      <c r="D321" s="29"/>
    </row>
    <row r="322" spans="1:4" ht="16.5" customHeight="1">
      <c r="A322" s="3"/>
      <c r="B322" s="54" t="s">
        <v>249</v>
      </c>
      <c r="C322" s="55"/>
      <c r="D322" s="27">
        <f>SUM(D275,D320)</f>
        <v>792703</v>
      </c>
    </row>
    <row r="323" spans="1:4" ht="16.5" customHeight="1">
      <c r="A323" s="3"/>
      <c r="B323" s="17"/>
      <c r="C323" s="8"/>
      <c r="D323" s="6"/>
    </row>
    <row r="324" spans="1:4" ht="16.5" customHeight="1">
      <c r="A324" s="3"/>
      <c r="B324" s="17"/>
      <c r="C324" s="8"/>
      <c r="D324" s="6"/>
    </row>
    <row r="325" spans="1:4" ht="15.75" customHeight="1">
      <c r="A325" s="3"/>
      <c r="B325" s="57" t="s">
        <v>250</v>
      </c>
      <c r="C325" s="57"/>
      <c r="D325" s="57"/>
    </row>
    <row r="326" spans="1:6" ht="15.75" customHeight="1">
      <c r="A326" s="3"/>
      <c r="B326" s="58" t="s">
        <v>251</v>
      </c>
      <c r="C326" s="58"/>
      <c r="D326" s="58"/>
      <c r="E326" s="7">
        <v>0</v>
      </c>
      <c r="F326" s="7">
        <v>189235</v>
      </c>
    </row>
    <row r="327" spans="1:6" ht="15.75" customHeight="1">
      <c r="A327" s="3"/>
      <c r="B327" s="56" t="s">
        <v>252</v>
      </c>
      <c r="C327" s="56"/>
      <c r="D327" s="56"/>
      <c r="E327" s="7">
        <v>0</v>
      </c>
      <c r="F327" s="7">
        <v>0</v>
      </c>
    </row>
    <row r="328" spans="1:4" ht="15.75" customHeight="1">
      <c r="A328" s="3"/>
      <c r="B328" s="25" t="s">
        <v>126</v>
      </c>
      <c r="C328" s="25"/>
      <c r="D328" s="25"/>
    </row>
    <row r="329" spans="1:4" ht="15.75" customHeight="1">
      <c r="A329" s="3"/>
      <c r="B329" s="22" t="s">
        <v>144</v>
      </c>
      <c r="C329" s="34" t="s">
        <v>145</v>
      </c>
      <c r="D329" s="27">
        <f>D330</f>
        <v>14000</v>
      </c>
    </row>
    <row r="330" spans="1:4" ht="15.75" customHeight="1">
      <c r="A330" s="3"/>
      <c r="B330" s="22" t="s">
        <v>152</v>
      </c>
      <c r="C330" s="19" t="s">
        <v>153</v>
      </c>
      <c r="D330" s="36">
        <v>14000</v>
      </c>
    </row>
    <row r="331" spans="1:4" ht="16.5" customHeight="1">
      <c r="A331" s="3"/>
      <c r="B331" s="54" t="s">
        <v>172</v>
      </c>
      <c r="C331" s="55"/>
      <c r="D331" s="27">
        <f>D329</f>
        <v>14000</v>
      </c>
    </row>
    <row r="332" spans="1:4" ht="16.5" customHeight="1">
      <c r="A332" s="3"/>
      <c r="B332" s="17"/>
      <c r="C332" s="8"/>
      <c r="D332" s="29"/>
    </row>
    <row r="333" spans="1:4" ht="16.5" customHeight="1">
      <c r="A333" s="3"/>
      <c r="B333" s="54" t="s">
        <v>253</v>
      </c>
      <c r="C333" s="55"/>
      <c r="D333" s="27">
        <f>SUM(D331)</f>
        <v>14000</v>
      </c>
    </row>
    <row r="334" spans="1:4" ht="16.5" customHeight="1">
      <c r="A334" s="3"/>
      <c r="B334" s="17"/>
      <c r="C334" s="8"/>
      <c r="D334" s="29"/>
    </row>
    <row r="335" spans="1:4" ht="16.5" customHeight="1">
      <c r="A335" s="3"/>
      <c r="B335" s="54" t="s">
        <v>254</v>
      </c>
      <c r="C335" s="55"/>
      <c r="D335" s="27">
        <f>SUM(D333)</f>
        <v>14000</v>
      </c>
    </row>
    <row r="336" spans="1:4" ht="16.5" customHeight="1">
      <c r="A336" s="3"/>
      <c r="B336" s="17"/>
      <c r="C336" s="8"/>
      <c r="D336" s="6"/>
    </row>
    <row r="337" spans="1:6" ht="16.5" customHeight="1">
      <c r="A337" s="3"/>
      <c r="B337" s="58" t="s">
        <v>255</v>
      </c>
      <c r="C337" s="58"/>
      <c r="D337" s="58"/>
      <c r="E337" s="7">
        <v>0</v>
      </c>
      <c r="F337" s="7">
        <v>5022</v>
      </c>
    </row>
    <row r="338" spans="1:6" ht="15.75" customHeight="1">
      <c r="A338" s="3"/>
      <c r="B338" s="56" t="s">
        <v>256</v>
      </c>
      <c r="C338" s="56"/>
      <c r="D338" s="56"/>
      <c r="E338" s="7">
        <v>0</v>
      </c>
      <c r="F338" s="7">
        <v>0</v>
      </c>
    </row>
    <row r="339" spans="1:6" ht="16.5" customHeight="1">
      <c r="A339" s="3"/>
      <c r="B339" s="25" t="s">
        <v>126</v>
      </c>
      <c r="C339" s="25"/>
      <c r="D339" s="25"/>
      <c r="E339" s="7">
        <v>0</v>
      </c>
      <c r="F339" s="7">
        <v>0</v>
      </c>
    </row>
    <row r="340" spans="1:6" ht="16.5" customHeight="1">
      <c r="A340" s="3"/>
      <c r="B340" s="22" t="s">
        <v>144</v>
      </c>
      <c r="C340" s="34" t="s">
        <v>145</v>
      </c>
      <c r="D340" s="27">
        <f>D341</f>
        <v>8000</v>
      </c>
      <c r="E340" s="7">
        <v>0</v>
      </c>
      <c r="F340" s="7">
        <v>0</v>
      </c>
    </row>
    <row r="341" spans="1:4" ht="15.75" customHeight="1">
      <c r="A341" s="3"/>
      <c r="B341" s="22" t="s">
        <v>148</v>
      </c>
      <c r="C341" s="19" t="s">
        <v>149</v>
      </c>
      <c r="D341" s="4">
        <v>8000</v>
      </c>
    </row>
    <row r="342" spans="1:4" ht="15.75" customHeight="1">
      <c r="A342" s="3"/>
      <c r="B342" s="54" t="s">
        <v>172</v>
      </c>
      <c r="C342" s="55"/>
      <c r="D342" s="27">
        <f>D340</f>
        <v>8000</v>
      </c>
    </row>
    <row r="343" spans="1:6" ht="15.75" customHeight="1">
      <c r="A343" s="3"/>
      <c r="B343" s="17"/>
      <c r="C343" s="8"/>
      <c r="D343" s="29"/>
      <c r="E343" s="7">
        <v>0</v>
      </c>
      <c r="F343" s="7">
        <v>1000</v>
      </c>
    </row>
    <row r="344" spans="1:4" ht="15.75" customHeight="1">
      <c r="A344" s="3"/>
      <c r="B344" s="54" t="s">
        <v>257</v>
      </c>
      <c r="C344" s="55"/>
      <c r="D344" s="27">
        <f>SUM(D342)</f>
        <v>8000</v>
      </c>
    </row>
    <row r="345" spans="1:4" ht="15.75" customHeight="1">
      <c r="A345" s="3"/>
      <c r="B345" s="17"/>
      <c r="C345" s="8"/>
      <c r="D345" s="6"/>
    </row>
    <row r="346" spans="1:4" ht="15.75" customHeight="1">
      <c r="A346" s="3"/>
      <c r="B346" s="56" t="s">
        <v>258</v>
      </c>
      <c r="C346" s="56"/>
      <c r="D346" s="56"/>
    </row>
    <row r="347" spans="1:4" ht="16.5" customHeight="1">
      <c r="A347" s="3"/>
      <c r="B347" s="25" t="s">
        <v>126</v>
      </c>
      <c r="C347" s="25"/>
      <c r="D347" s="25"/>
    </row>
    <row r="348" spans="1:4" ht="16.5" customHeight="1">
      <c r="A348" s="3"/>
      <c r="B348" s="22" t="s">
        <v>144</v>
      </c>
      <c r="C348" s="34" t="s">
        <v>145</v>
      </c>
      <c r="D348" s="27">
        <f>D349</f>
        <v>252800</v>
      </c>
    </row>
    <row r="349" spans="1:4" ht="16.5" customHeight="1">
      <c r="A349" s="3"/>
      <c r="B349" s="22" t="s">
        <v>152</v>
      </c>
      <c r="C349" s="19" t="s">
        <v>153</v>
      </c>
      <c r="D349" s="4">
        <v>252800</v>
      </c>
    </row>
    <row r="350" spans="1:4" ht="16.5" customHeight="1">
      <c r="A350" s="3"/>
      <c r="B350" s="54" t="s">
        <v>172</v>
      </c>
      <c r="C350" s="55"/>
      <c r="D350" s="27">
        <f>D348</f>
        <v>252800</v>
      </c>
    </row>
    <row r="351" spans="1:4" ht="16.5" customHeight="1">
      <c r="A351" s="3"/>
      <c r="B351" s="17"/>
      <c r="C351" s="8"/>
      <c r="D351" s="29"/>
    </row>
    <row r="352" spans="1:4" ht="16.5" customHeight="1">
      <c r="A352" s="3"/>
      <c r="B352" s="54" t="s">
        <v>259</v>
      </c>
      <c r="C352" s="55"/>
      <c r="D352" s="27">
        <f>SUM(D350)</f>
        <v>252800</v>
      </c>
    </row>
    <row r="353" spans="1:6" ht="16.5" customHeight="1">
      <c r="A353" s="3"/>
      <c r="B353" s="17"/>
      <c r="C353" s="8"/>
      <c r="D353" s="29"/>
      <c r="E353" s="7">
        <v>0</v>
      </c>
      <c r="F353" s="7">
        <v>22166</v>
      </c>
    </row>
    <row r="354" spans="1:6" ht="16.5" customHeight="1">
      <c r="A354" s="3"/>
      <c r="B354" s="54" t="s">
        <v>260</v>
      </c>
      <c r="C354" s="55"/>
      <c r="D354" s="27">
        <f>D335+D344+D352</f>
        <v>274800</v>
      </c>
      <c r="E354" s="7">
        <v>0</v>
      </c>
      <c r="F354" s="7">
        <v>0</v>
      </c>
    </row>
    <row r="355" spans="1:6" ht="15.75" customHeight="1">
      <c r="A355" s="3"/>
      <c r="B355" s="17"/>
      <c r="C355" s="8"/>
      <c r="D355" s="6"/>
      <c r="E355" s="7">
        <v>0</v>
      </c>
      <c r="F355" s="7">
        <v>0</v>
      </c>
    </row>
    <row r="356" spans="1:6" ht="15.75" customHeight="1">
      <c r="A356" s="3"/>
      <c r="B356" s="58" t="s">
        <v>261</v>
      </c>
      <c r="C356" s="58"/>
      <c r="D356" s="58"/>
      <c r="E356" s="7">
        <v>0</v>
      </c>
      <c r="F356" s="7">
        <v>5729</v>
      </c>
    </row>
    <row r="357" spans="1:6" ht="15.75" customHeight="1">
      <c r="A357" s="3"/>
      <c r="B357" s="56" t="s">
        <v>262</v>
      </c>
      <c r="C357" s="56"/>
      <c r="D357" s="56"/>
      <c r="E357" s="7">
        <v>0</v>
      </c>
      <c r="F357" s="7">
        <v>0</v>
      </c>
    </row>
    <row r="358" spans="1:4" ht="15.75" customHeight="1">
      <c r="A358" s="3"/>
      <c r="B358" s="25" t="s">
        <v>126</v>
      </c>
      <c r="C358" s="25"/>
      <c r="D358" s="25"/>
    </row>
    <row r="359" spans="1:4" ht="15.75" customHeight="1">
      <c r="A359" s="3"/>
      <c r="B359" s="22" t="s">
        <v>144</v>
      </c>
      <c r="C359" s="34" t="s">
        <v>145</v>
      </c>
      <c r="D359" s="27">
        <f>D360+D361+D362</f>
        <v>17000</v>
      </c>
    </row>
    <row r="360" spans="1:4" ht="15.75" customHeight="1">
      <c r="A360" s="3"/>
      <c r="B360" s="22" t="s">
        <v>148</v>
      </c>
      <c r="C360" s="19" t="s">
        <v>149</v>
      </c>
      <c r="D360" s="4">
        <v>2000</v>
      </c>
    </row>
    <row r="361" spans="1:4" ht="15.75" customHeight="1">
      <c r="A361" s="3"/>
      <c r="B361" s="22" t="s">
        <v>150</v>
      </c>
      <c r="C361" s="19" t="s">
        <v>151</v>
      </c>
      <c r="D361" s="4">
        <v>2000</v>
      </c>
    </row>
    <row r="362" spans="1:4" ht="16.5" customHeight="1">
      <c r="A362" s="3"/>
      <c r="B362" s="22" t="s">
        <v>152</v>
      </c>
      <c r="C362" s="19" t="s">
        <v>153</v>
      </c>
      <c r="D362" s="4">
        <v>13000</v>
      </c>
    </row>
    <row r="363" spans="1:4" ht="16.5" customHeight="1">
      <c r="A363" s="3"/>
      <c r="B363" s="54" t="s">
        <v>172</v>
      </c>
      <c r="C363" s="55"/>
      <c r="D363" s="27">
        <v>17000</v>
      </c>
    </row>
    <row r="364" spans="1:4" ht="16.5" customHeight="1">
      <c r="A364" s="3"/>
      <c r="B364" s="25" t="s">
        <v>173</v>
      </c>
      <c r="C364" s="25"/>
      <c r="D364" s="25"/>
    </row>
    <row r="365" spans="1:4" ht="16.5" customHeight="1">
      <c r="A365" s="3"/>
      <c r="B365" s="22" t="s">
        <v>174</v>
      </c>
      <c r="C365" s="19" t="s">
        <v>175</v>
      </c>
      <c r="D365" s="4">
        <v>2000</v>
      </c>
    </row>
    <row r="366" spans="1:4" ht="16.5" customHeight="1">
      <c r="A366" s="3"/>
      <c r="B366" s="54" t="s">
        <v>176</v>
      </c>
      <c r="C366" s="55"/>
      <c r="D366" s="27">
        <f>D365</f>
        <v>2000</v>
      </c>
    </row>
    <row r="367" spans="1:4" ht="16.5" customHeight="1">
      <c r="A367" s="3"/>
      <c r="B367" s="26"/>
      <c r="C367" s="26"/>
      <c r="D367" s="29"/>
    </row>
    <row r="368" spans="1:4" ht="16.5" customHeight="1">
      <c r="A368" s="3"/>
      <c r="B368" s="41" t="s">
        <v>305</v>
      </c>
      <c r="C368" s="26"/>
      <c r="D368" s="29"/>
    </row>
    <row r="369" spans="1:4" ht="16.5" customHeight="1">
      <c r="A369" s="3"/>
      <c r="B369" s="42" t="s">
        <v>306</v>
      </c>
      <c r="C369" s="19">
        <v>5100</v>
      </c>
      <c r="D369" s="4">
        <v>72665</v>
      </c>
    </row>
    <row r="370" spans="1:4" ht="16.5" customHeight="1">
      <c r="A370" s="3"/>
      <c r="B370" s="54" t="s">
        <v>190</v>
      </c>
      <c r="C370" s="55"/>
      <c r="D370" s="27">
        <v>72665</v>
      </c>
    </row>
    <row r="371" spans="1:4" ht="16.5" customHeight="1">
      <c r="A371" s="3"/>
      <c r="B371" s="17"/>
      <c r="C371" s="8"/>
      <c r="D371" s="6"/>
    </row>
    <row r="372" spans="1:4" ht="16.5" customHeight="1">
      <c r="A372" s="3"/>
      <c r="B372" s="54" t="s">
        <v>263</v>
      </c>
      <c r="C372" s="55"/>
      <c r="D372" s="27">
        <f>SUM(D363,D366)</f>
        <v>19000</v>
      </c>
    </row>
    <row r="373" spans="1:4" ht="16.5" customHeight="1">
      <c r="A373" s="3"/>
      <c r="B373" s="17"/>
      <c r="C373" s="8"/>
      <c r="D373" s="29"/>
    </row>
    <row r="374" spans="1:4" ht="15.75" customHeight="1">
      <c r="A374" s="3"/>
      <c r="B374" s="54" t="s">
        <v>264</v>
      </c>
      <c r="C374" s="55"/>
      <c r="D374" s="27">
        <v>91665</v>
      </c>
    </row>
    <row r="375" spans="1:6" ht="15.75" customHeight="1">
      <c r="A375" s="3"/>
      <c r="B375" s="17"/>
      <c r="C375" s="8"/>
      <c r="D375" s="6"/>
      <c r="E375" s="7">
        <v>0</v>
      </c>
      <c r="F375" s="7">
        <v>4212</v>
      </c>
    </row>
    <row r="376" spans="1:6" ht="15.75" customHeight="1">
      <c r="A376" s="3"/>
      <c r="B376" s="58" t="s">
        <v>265</v>
      </c>
      <c r="C376" s="58"/>
      <c r="D376" s="58"/>
      <c r="E376" s="7">
        <v>0</v>
      </c>
      <c r="F376" s="7">
        <v>0</v>
      </c>
    </row>
    <row r="377" spans="1:4" ht="15.75" customHeight="1">
      <c r="A377" s="3"/>
      <c r="B377" s="56" t="s">
        <v>266</v>
      </c>
      <c r="C377" s="56"/>
      <c r="D377" s="56"/>
    </row>
    <row r="378" spans="1:4" ht="15.75" customHeight="1">
      <c r="A378" s="3"/>
      <c r="B378" s="25" t="s">
        <v>126</v>
      </c>
      <c r="C378" s="25"/>
      <c r="D378" s="25"/>
    </row>
    <row r="379" spans="1:4" ht="15.75" customHeight="1">
      <c r="A379" s="3"/>
      <c r="B379" s="22" t="s">
        <v>144</v>
      </c>
      <c r="C379" s="34" t="s">
        <v>145</v>
      </c>
      <c r="D379" s="27">
        <f>D380+D381</f>
        <v>20150</v>
      </c>
    </row>
    <row r="380" spans="1:4" ht="15.75" customHeight="1">
      <c r="A380" s="3"/>
      <c r="B380" s="22" t="s">
        <v>150</v>
      </c>
      <c r="C380" s="19" t="s">
        <v>151</v>
      </c>
      <c r="D380" s="4">
        <v>150</v>
      </c>
    </row>
    <row r="381" spans="1:4" ht="16.5" customHeight="1">
      <c r="A381" s="3"/>
      <c r="B381" s="22" t="s">
        <v>152</v>
      </c>
      <c r="C381" s="19" t="s">
        <v>153</v>
      </c>
      <c r="D381" s="4">
        <v>20000</v>
      </c>
    </row>
    <row r="382" spans="1:4" ht="16.5" customHeight="1">
      <c r="A382" s="3"/>
      <c r="B382" s="22" t="s">
        <v>162</v>
      </c>
      <c r="C382" s="34" t="s">
        <v>163</v>
      </c>
      <c r="D382" s="27">
        <f>D383</f>
        <v>5000</v>
      </c>
    </row>
    <row r="383" spans="1:4" ht="16.5" customHeight="1">
      <c r="A383" s="3"/>
      <c r="B383" s="22" t="s">
        <v>164</v>
      </c>
      <c r="C383" s="19" t="s">
        <v>165</v>
      </c>
      <c r="D383" s="4">
        <v>5000</v>
      </c>
    </row>
    <row r="384" spans="1:4" ht="16.5" customHeight="1">
      <c r="A384" s="3"/>
      <c r="B384" s="54" t="s">
        <v>172</v>
      </c>
      <c r="C384" s="55"/>
      <c r="D384" s="27">
        <f>D379+D382</f>
        <v>25150</v>
      </c>
    </row>
    <row r="385" spans="1:4" ht="15.75">
      <c r="A385" s="3"/>
      <c r="B385" s="17"/>
      <c r="C385" s="8"/>
      <c r="D385" s="29"/>
    </row>
    <row r="386" spans="1:4" ht="15.75">
      <c r="A386" s="3"/>
      <c r="B386" s="54" t="s">
        <v>267</v>
      </c>
      <c r="C386" s="55"/>
      <c r="D386" s="27">
        <f>D384</f>
        <v>25150</v>
      </c>
    </row>
    <row r="387" spans="1:4" ht="15.75">
      <c r="A387" s="3"/>
      <c r="B387" s="17"/>
      <c r="C387" s="8"/>
      <c r="D387" s="29"/>
    </row>
    <row r="388" spans="1:4" ht="15.75">
      <c r="A388" s="3"/>
      <c r="B388" s="54" t="s">
        <v>268</v>
      </c>
      <c r="C388" s="55"/>
      <c r="D388" s="27">
        <f>D386</f>
        <v>25150</v>
      </c>
    </row>
    <row r="389" spans="1:4" ht="15.75">
      <c r="A389" s="3"/>
      <c r="B389" s="17"/>
      <c r="C389" s="8"/>
      <c r="D389" s="29"/>
    </row>
    <row r="390" spans="1:4" ht="15.75">
      <c r="A390" s="3"/>
      <c r="B390" s="54" t="s">
        <v>269</v>
      </c>
      <c r="C390" s="55"/>
      <c r="D390" s="27">
        <f>D354+D374+D388</f>
        <v>391615</v>
      </c>
    </row>
    <row r="391" spans="1:4" ht="15.75">
      <c r="A391" s="3"/>
      <c r="B391" s="17"/>
      <c r="C391" s="8"/>
      <c r="D391" s="6"/>
    </row>
    <row r="392" spans="1:4" ht="15.75">
      <c r="A392" s="3"/>
      <c r="B392" s="17"/>
      <c r="C392" s="8"/>
      <c r="D392" s="6"/>
    </row>
    <row r="393" spans="1:4" ht="15.75">
      <c r="A393" s="3"/>
      <c r="B393" s="57" t="s">
        <v>270</v>
      </c>
      <c r="C393" s="57"/>
      <c r="D393" s="57"/>
    </row>
    <row r="394" spans="1:4" ht="15.75">
      <c r="A394" s="3"/>
      <c r="B394" s="58" t="s">
        <v>5</v>
      </c>
      <c r="C394" s="58"/>
      <c r="D394" s="58"/>
    </row>
    <row r="395" spans="2:4" ht="15.75">
      <c r="B395" s="56" t="s">
        <v>271</v>
      </c>
      <c r="C395" s="56"/>
      <c r="D395" s="56"/>
    </row>
    <row r="396" spans="2:4" ht="15.75">
      <c r="B396" s="25" t="s">
        <v>272</v>
      </c>
      <c r="C396" s="25"/>
      <c r="D396" s="25"/>
    </row>
    <row r="397" spans="2:4" ht="15.75">
      <c r="B397" s="22" t="s">
        <v>273</v>
      </c>
      <c r="C397" s="19" t="s">
        <v>274</v>
      </c>
      <c r="D397" s="27">
        <f>D398</f>
        <v>20000</v>
      </c>
    </row>
    <row r="398" spans="2:4" ht="15">
      <c r="B398" s="22" t="s">
        <v>275</v>
      </c>
      <c r="C398" s="19" t="s">
        <v>276</v>
      </c>
      <c r="D398" s="36">
        <v>20000</v>
      </c>
    </row>
    <row r="399" spans="2:4" ht="15.75">
      <c r="B399" s="54" t="s">
        <v>277</v>
      </c>
      <c r="C399" s="55"/>
      <c r="D399" s="27">
        <f>D397</f>
        <v>20000</v>
      </c>
    </row>
    <row r="400" spans="2:4" ht="15.75">
      <c r="B400" s="17"/>
      <c r="C400" s="8"/>
      <c r="D400" s="29"/>
    </row>
    <row r="401" spans="2:4" ht="15.75">
      <c r="B401" s="54" t="s">
        <v>278</v>
      </c>
      <c r="C401" s="55"/>
      <c r="D401" s="27">
        <f>D397</f>
        <v>20000</v>
      </c>
    </row>
    <row r="402" spans="2:4" ht="15.75">
      <c r="B402" s="17"/>
      <c r="C402" s="8"/>
      <c r="D402" s="29"/>
    </row>
    <row r="403" spans="2:4" ht="15.75">
      <c r="B403" s="54" t="s">
        <v>203</v>
      </c>
      <c r="C403" s="55"/>
      <c r="D403" s="27">
        <f>SUM(D401)</f>
        <v>20000</v>
      </c>
    </row>
    <row r="404" spans="2:4" ht="15.75">
      <c r="B404" s="17"/>
      <c r="C404" s="8"/>
      <c r="D404" s="29"/>
    </row>
    <row r="405" spans="2:4" ht="15.75">
      <c r="B405" s="54" t="s">
        <v>279</v>
      </c>
      <c r="C405" s="55"/>
      <c r="D405" s="27">
        <f>SUM(D403)</f>
        <v>20000</v>
      </c>
    </row>
    <row r="406" spans="2:4" ht="15.75">
      <c r="B406" s="17"/>
      <c r="C406" s="8"/>
      <c r="D406" s="6"/>
    </row>
    <row r="407" spans="2:4" ht="15.75">
      <c r="B407" s="17"/>
      <c r="C407" s="8"/>
      <c r="D407" s="6"/>
    </row>
    <row r="408" spans="2:4" ht="15.75">
      <c r="B408" s="17"/>
      <c r="C408" s="8"/>
      <c r="D408" s="6"/>
    </row>
    <row r="409" spans="2:4" ht="15.75">
      <c r="B409" s="23"/>
      <c r="C409" s="8" t="s">
        <v>4</v>
      </c>
      <c r="D409" s="27">
        <f>SUM(D77,D91,D123,D160,D241,D322,D390,D405)</f>
        <v>12348645</v>
      </c>
    </row>
    <row r="411" ht="15.75">
      <c r="D411" s="27">
        <f>Приходи!D85</f>
        <v>12459568</v>
      </c>
    </row>
    <row r="413" ht="15.75">
      <c r="D413" s="27">
        <f>D411-D409</f>
        <v>110923</v>
      </c>
    </row>
    <row r="415" spans="2:4" ht="15.75">
      <c r="B415" s="45" t="s">
        <v>313</v>
      </c>
      <c r="C415" s="46"/>
      <c r="D415" s="45">
        <v>111423</v>
      </c>
    </row>
    <row r="417" spans="2:4" ht="15.75">
      <c r="B417" s="45" t="s">
        <v>314</v>
      </c>
      <c r="C417" s="46"/>
      <c r="D417" s="47">
        <f>D409+D415</f>
        <v>12460068</v>
      </c>
    </row>
    <row r="419" ht="15.75">
      <c r="D419" s="47">
        <f>Разходи!D411-Разходи!D417</f>
        <v>-500</v>
      </c>
    </row>
    <row r="424" ht="15">
      <c r="B424" s="7" t="s">
        <v>319</v>
      </c>
    </row>
    <row r="425" ht="15">
      <c r="B425" s="7" t="s">
        <v>320</v>
      </c>
    </row>
  </sheetData>
  <sheetProtection selectLockedCells="1" selectUnlockedCells="1"/>
  <mergeCells count="121">
    <mergeCell ref="B119:C119"/>
    <mergeCell ref="B121:C121"/>
    <mergeCell ref="B123:C123"/>
    <mergeCell ref="B126:D126"/>
    <mergeCell ref="B37:C37"/>
    <mergeCell ref="B79:D79"/>
    <mergeCell ref="B80:D80"/>
    <mergeCell ref="B81:D81"/>
    <mergeCell ref="B85:C85"/>
    <mergeCell ref="B75:C75"/>
    <mergeCell ref="B2:D2"/>
    <mergeCell ref="B3:D3"/>
    <mergeCell ref="B8:D8"/>
    <mergeCell ref="B9:D9"/>
    <mergeCell ref="B10:D10"/>
    <mergeCell ref="B89:C89"/>
    <mergeCell ref="B40:C40"/>
    <mergeCell ref="B49:C49"/>
    <mergeCell ref="B51:C51"/>
    <mergeCell ref="B53:D53"/>
    <mergeCell ref="B77:C77"/>
    <mergeCell ref="B87:C87"/>
    <mergeCell ref="B68:C68"/>
    <mergeCell ref="B71:C71"/>
    <mergeCell ref="B73:C73"/>
    <mergeCell ref="B100:D100"/>
    <mergeCell ref="B106:D106"/>
    <mergeCell ref="B91:C91"/>
    <mergeCell ref="B113:C113"/>
    <mergeCell ref="B117:C117"/>
    <mergeCell ref="B102:D102"/>
    <mergeCell ref="B104:C104"/>
    <mergeCell ref="B93:D93"/>
    <mergeCell ref="B95:D95"/>
    <mergeCell ref="B97:C97"/>
    <mergeCell ref="B127:D127"/>
    <mergeCell ref="B134:D134"/>
    <mergeCell ref="B138:C138"/>
    <mergeCell ref="B140:C140"/>
    <mergeCell ref="B142:D142"/>
    <mergeCell ref="B154:C154"/>
    <mergeCell ref="B131:C131"/>
    <mergeCell ref="B156:C156"/>
    <mergeCell ref="B158:C158"/>
    <mergeCell ref="B160:C160"/>
    <mergeCell ref="B163:D163"/>
    <mergeCell ref="B164:D164"/>
    <mergeCell ref="B165:D165"/>
    <mergeCell ref="B172:C172"/>
    <mergeCell ref="B174:C174"/>
    <mergeCell ref="B176:D176"/>
    <mergeCell ref="B181:C181"/>
    <mergeCell ref="B187:C187"/>
    <mergeCell ref="B189:C189"/>
    <mergeCell ref="B191:D191"/>
    <mergeCell ref="B198:C198"/>
    <mergeCell ref="B205:C205"/>
    <mergeCell ref="B207:C207"/>
    <mergeCell ref="B209:C209"/>
    <mergeCell ref="B211:D211"/>
    <mergeCell ref="B212:D212"/>
    <mergeCell ref="B222:C222"/>
    <mergeCell ref="B227:C227"/>
    <mergeCell ref="B229:C229"/>
    <mergeCell ref="B231:D231"/>
    <mergeCell ref="B235:C235"/>
    <mergeCell ref="B237:C237"/>
    <mergeCell ref="B239:C239"/>
    <mergeCell ref="B241:C241"/>
    <mergeCell ref="B244:D244"/>
    <mergeCell ref="B245:D245"/>
    <mergeCell ref="B246:D246"/>
    <mergeCell ref="B262:C262"/>
    <mergeCell ref="B265:C265"/>
    <mergeCell ref="B271:C271"/>
    <mergeCell ref="B273:C273"/>
    <mergeCell ref="B275:C275"/>
    <mergeCell ref="B277:D277"/>
    <mergeCell ref="B278:D278"/>
    <mergeCell ref="B293:C293"/>
    <mergeCell ref="B295:C295"/>
    <mergeCell ref="B297:D297"/>
    <mergeCell ref="B310:C310"/>
    <mergeCell ref="B312:C312"/>
    <mergeCell ref="B350:C350"/>
    <mergeCell ref="B320:C320"/>
    <mergeCell ref="B322:C322"/>
    <mergeCell ref="B325:D325"/>
    <mergeCell ref="B326:D326"/>
    <mergeCell ref="B327:D327"/>
    <mergeCell ref="B331:C331"/>
    <mergeCell ref="B376:D376"/>
    <mergeCell ref="B333:C333"/>
    <mergeCell ref="B366:C366"/>
    <mergeCell ref="B372:C372"/>
    <mergeCell ref="B374:C374"/>
    <mergeCell ref="B335:C335"/>
    <mergeCell ref="B337:D337"/>
    <mergeCell ref="B338:D338"/>
    <mergeCell ref="B342:C342"/>
    <mergeCell ref="B344:C344"/>
    <mergeCell ref="B399:C399"/>
    <mergeCell ref="B352:C352"/>
    <mergeCell ref="B403:C403"/>
    <mergeCell ref="B346:D346"/>
    <mergeCell ref="B318:C318"/>
    <mergeCell ref="B370:C370"/>
    <mergeCell ref="B354:C354"/>
    <mergeCell ref="B356:D356"/>
    <mergeCell ref="B357:D357"/>
    <mergeCell ref="B363:C363"/>
    <mergeCell ref="B401:C401"/>
    <mergeCell ref="B377:D377"/>
    <mergeCell ref="B405:C405"/>
    <mergeCell ref="B384:C384"/>
    <mergeCell ref="B386:C386"/>
    <mergeCell ref="B388:C388"/>
    <mergeCell ref="B390:C390"/>
    <mergeCell ref="B393:D393"/>
    <mergeCell ref="B394:D394"/>
    <mergeCell ref="B395:D39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User-A</dc:creator>
  <cp:keywords/>
  <dc:description/>
  <cp:lastModifiedBy>User-A</cp:lastModifiedBy>
  <cp:lastPrinted>2024-01-24T12:52:17Z</cp:lastPrinted>
  <dcterms:created xsi:type="dcterms:W3CDTF">2023-07-10T06:39:24Z</dcterms:created>
  <dcterms:modified xsi:type="dcterms:W3CDTF">2024-02-26T08:57:51Z</dcterms:modified>
  <cp:category/>
  <cp:version/>
  <cp:contentType/>
  <cp:contentStatus/>
</cp:coreProperties>
</file>